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pakulska\Desktop\"/>
    </mc:Choice>
  </mc:AlternateContent>
  <xr:revisionPtr revIDLastSave="0" documentId="8_{C62C18F6-C6FC-4C6B-920F-6439285A13D3}" xr6:coauthVersionLast="45" xr6:coauthVersionMax="45" xr10:uidLastSave="{00000000-0000-0000-0000-000000000000}"/>
  <bookViews>
    <workbookView xWindow="2688" yWindow="2688" windowWidth="17280" windowHeight="8964" activeTab="2" xr2:uid="{00000000-000D-0000-FFFF-FFFF00000000}"/>
  </bookViews>
  <sheets>
    <sheet name="instrukcja" sheetId="8" r:id="rId1"/>
    <sheet name="wzór 1" sheetId="7" r:id="rId2"/>
    <sheet name="wzór 2" sheetId="1" r:id="rId3"/>
    <sheet name="wzór 3" sheetId="9" r:id="rId4"/>
  </sheets>
  <definedNames>
    <definedName name="_xlnm.Print_Area" localSheetId="1">'wzór 1'!$A$1:$M$40</definedName>
    <definedName name="_xlnm.Print_Area" localSheetId="2">'wzór 2'!$A$1:$M$113</definedName>
    <definedName name="_xlnm.Print_Area" localSheetId="3">'wzór 3'!$A$1:$M$192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3" i="1" l="1"/>
  <c r="L83" i="1"/>
  <c r="K83" i="1"/>
  <c r="J83" i="1"/>
  <c r="M47" i="1"/>
  <c r="L47" i="1"/>
  <c r="K47" i="1"/>
  <c r="J47" i="1"/>
  <c r="D77" i="1"/>
  <c r="D152" i="9"/>
  <c r="D155" i="9"/>
  <c r="D115" i="9"/>
  <c r="D78" i="9"/>
  <c r="D41" i="9"/>
  <c r="D41" i="1" l="1"/>
  <c r="M188" i="9" l="1"/>
  <c r="K188" i="9"/>
  <c r="M113" i="1"/>
  <c r="K113" i="1"/>
  <c r="M81" i="7"/>
  <c r="K81" i="7"/>
  <c r="M192" i="9"/>
  <c r="M191" i="9"/>
  <c r="M190" i="9"/>
  <c r="M189" i="9"/>
  <c r="K192" i="9" l="1"/>
  <c r="K191" i="9"/>
  <c r="K190" i="9"/>
  <c r="K189" i="9"/>
  <c r="F311" i="9" l="1"/>
  <c r="C311" i="9"/>
  <c r="H311" i="9"/>
  <c r="H310" i="9"/>
  <c r="H309" i="9"/>
  <c r="F310" i="9"/>
  <c r="C310" i="9"/>
  <c r="C309" i="9"/>
  <c r="F309" i="9"/>
  <c r="F192" i="9"/>
  <c r="F191" i="9"/>
  <c r="F190" i="9"/>
  <c r="F189" i="9"/>
  <c r="F188" i="9"/>
  <c r="H192" i="9"/>
  <c r="H191" i="9"/>
  <c r="H190" i="9"/>
  <c r="H189" i="9"/>
  <c r="H188" i="9"/>
  <c r="C192" i="9"/>
  <c r="C191" i="9"/>
  <c r="C190" i="9"/>
  <c r="C189" i="9"/>
  <c r="C188" i="9"/>
  <c r="F227" i="1"/>
  <c r="C227" i="1"/>
  <c r="H227" i="1"/>
  <c r="H113" i="1"/>
  <c r="F113" i="1"/>
  <c r="C113" i="1"/>
  <c r="F81" i="7"/>
  <c r="C81" i="7"/>
  <c r="H81" i="7"/>
  <c r="H40" i="7"/>
  <c r="F40" i="7"/>
  <c r="C40" i="7"/>
  <c r="I295" i="9" l="1"/>
  <c r="H295" i="9"/>
  <c r="G295" i="9"/>
  <c r="F295" i="9"/>
  <c r="E295" i="9"/>
  <c r="D295" i="9"/>
  <c r="I288" i="9"/>
  <c r="I301" i="9" s="1"/>
  <c r="F287" i="9"/>
  <c r="F293" i="9" s="1"/>
  <c r="F300" i="9" s="1"/>
  <c r="H286" i="9"/>
  <c r="H299" i="9" s="1"/>
  <c r="E285" i="9"/>
  <c r="G284" i="9"/>
  <c r="G290" i="9" s="1"/>
  <c r="D283" i="9"/>
  <c r="D289" i="9" s="1"/>
  <c r="M278" i="9"/>
  <c r="L278" i="9"/>
  <c r="K278" i="9"/>
  <c r="J278" i="9"/>
  <c r="D276" i="9"/>
  <c r="G297" i="9" s="1"/>
  <c r="I257" i="9"/>
  <c r="H257" i="9"/>
  <c r="G257" i="9"/>
  <c r="F257" i="9"/>
  <c r="E257" i="9"/>
  <c r="D257" i="9"/>
  <c r="I250" i="9"/>
  <c r="I263" i="9" s="1"/>
  <c r="F249" i="9"/>
  <c r="H248" i="9"/>
  <c r="H261" i="9" s="1"/>
  <c r="E247" i="9"/>
  <c r="E253" i="9" s="1"/>
  <c r="E260" i="9" s="1"/>
  <c r="G246" i="9"/>
  <c r="G252" i="9" s="1"/>
  <c r="D245" i="9"/>
  <c r="D251" i="9" s="1"/>
  <c r="M240" i="9"/>
  <c r="L240" i="9"/>
  <c r="K240" i="9"/>
  <c r="J240" i="9"/>
  <c r="D238" i="9"/>
  <c r="G259" i="9" s="1"/>
  <c r="I174" i="9"/>
  <c r="H174" i="9"/>
  <c r="G174" i="9"/>
  <c r="F174" i="9"/>
  <c r="E174" i="9"/>
  <c r="D174" i="9"/>
  <c r="I167" i="9"/>
  <c r="I180" i="9" s="1"/>
  <c r="F166" i="9"/>
  <c r="H165" i="9"/>
  <c r="H171" i="9" s="1"/>
  <c r="E164" i="9"/>
  <c r="E170" i="9" s="1"/>
  <c r="E177" i="9" s="1"/>
  <c r="G163" i="9"/>
  <c r="G169" i="9" s="1"/>
  <c r="D162" i="9"/>
  <c r="D168" i="9" s="1"/>
  <c r="M157" i="9"/>
  <c r="L157" i="9"/>
  <c r="K157" i="9"/>
  <c r="J157" i="9"/>
  <c r="G176" i="9"/>
  <c r="I137" i="9"/>
  <c r="H137" i="9"/>
  <c r="G137" i="9"/>
  <c r="F137" i="9"/>
  <c r="E137" i="9"/>
  <c r="D137" i="9"/>
  <c r="I130" i="9"/>
  <c r="I143" i="9" s="1"/>
  <c r="F129" i="9"/>
  <c r="H128" i="9"/>
  <c r="H134" i="9" s="1"/>
  <c r="E127" i="9"/>
  <c r="E133" i="9" s="1"/>
  <c r="E140" i="9" s="1"/>
  <c r="G126" i="9"/>
  <c r="G132" i="9" s="1"/>
  <c r="D125" i="9"/>
  <c r="M120" i="9"/>
  <c r="L120" i="9"/>
  <c r="K120" i="9"/>
  <c r="J120" i="9"/>
  <c r="D118" i="9"/>
  <c r="G139" i="9" s="1"/>
  <c r="I100" i="9"/>
  <c r="H100" i="9"/>
  <c r="G100" i="9"/>
  <c r="F100" i="9"/>
  <c r="E100" i="9"/>
  <c r="D100" i="9"/>
  <c r="I93" i="9"/>
  <c r="I106" i="9" s="1"/>
  <c r="F92" i="9"/>
  <c r="F98" i="9" s="1"/>
  <c r="F105" i="9" s="1"/>
  <c r="H91" i="9"/>
  <c r="H104" i="9" s="1"/>
  <c r="E90" i="9"/>
  <c r="G89" i="9"/>
  <c r="G95" i="9" s="1"/>
  <c r="D88" i="9"/>
  <c r="D94" i="9" s="1"/>
  <c r="M83" i="9"/>
  <c r="L83" i="9"/>
  <c r="K83" i="9"/>
  <c r="J83" i="9"/>
  <c r="D81" i="9"/>
  <c r="G102" i="9" s="1"/>
  <c r="I63" i="9"/>
  <c r="H63" i="9"/>
  <c r="G63" i="9"/>
  <c r="F63" i="9"/>
  <c r="E63" i="9"/>
  <c r="D63" i="9"/>
  <c r="I56" i="9"/>
  <c r="I69" i="9" s="1"/>
  <c r="F55" i="9"/>
  <c r="H54" i="9"/>
  <c r="H67" i="9" s="1"/>
  <c r="E53" i="9"/>
  <c r="E59" i="9" s="1"/>
  <c r="E66" i="9" s="1"/>
  <c r="G52" i="9"/>
  <c r="G58" i="9" s="1"/>
  <c r="D51" i="9"/>
  <c r="D57" i="9" s="1"/>
  <c r="M46" i="9"/>
  <c r="L46" i="9"/>
  <c r="K46" i="9"/>
  <c r="J46" i="9"/>
  <c r="D44" i="9"/>
  <c r="G65" i="9" s="1"/>
  <c r="I219" i="9"/>
  <c r="H219" i="9"/>
  <c r="G219" i="9"/>
  <c r="F219" i="9"/>
  <c r="E219" i="9"/>
  <c r="D219" i="9"/>
  <c r="I212" i="9"/>
  <c r="I225" i="9" s="1"/>
  <c r="F211" i="9"/>
  <c r="F217" i="9" s="1"/>
  <c r="F224" i="9" s="1"/>
  <c r="H210" i="9"/>
  <c r="H223" i="9" s="1"/>
  <c r="E209" i="9"/>
  <c r="G208" i="9"/>
  <c r="G214" i="9" s="1"/>
  <c r="D207" i="9"/>
  <c r="D213" i="9" s="1"/>
  <c r="M202" i="9"/>
  <c r="L202" i="9"/>
  <c r="K202" i="9"/>
  <c r="J202" i="9"/>
  <c r="D200" i="9"/>
  <c r="I26" i="9"/>
  <c r="H26" i="9"/>
  <c r="G26" i="9"/>
  <c r="F26" i="9"/>
  <c r="E26" i="9"/>
  <c r="D26" i="9"/>
  <c r="I19" i="9"/>
  <c r="I32" i="9" s="1"/>
  <c r="F18" i="9"/>
  <c r="F24" i="9" s="1"/>
  <c r="F31" i="9" s="1"/>
  <c r="H17" i="9"/>
  <c r="H30" i="9" s="1"/>
  <c r="E16" i="9"/>
  <c r="G15" i="9"/>
  <c r="G21" i="9" s="1"/>
  <c r="D14" i="9"/>
  <c r="D20" i="9" s="1"/>
  <c r="M9" i="9"/>
  <c r="L9" i="9"/>
  <c r="K9" i="9"/>
  <c r="J9" i="9"/>
  <c r="D7" i="9"/>
  <c r="G28" i="9" s="1"/>
  <c r="I213" i="1"/>
  <c r="D207" i="1"/>
  <c r="I206" i="1"/>
  <c r="I212" i="1" s="1"/>
  <c r="F205" i="1"/>
  <c r="H204" i="1"/>
  <c r="H210" i="1" s="1"/>
  <c r="E203" i="1"/>
  <c r="E209" i="1" s="1"/>
  <c r="G202" i="1"/>
  <c r="G208" i="1" s="1"/>
  <c r="D201" i="1"/>
  <c r="I170" i="1"/>
  <c r="I183" i="1" s="1"/>
  <c r="I184" i="1" s="1"/>
  <c r="F169" i="1"/>
  <c r="F175" i="1" s="1"/>
  <c r="H168" i="1"/>
  <c r="H174" i="1" s="1"/>
  <c r="E167" i="1"/>
  <c r="G166" i="1"/>
  <c r="G172" i="1" s="1"/>
  <c r="D165" i="1"/>
  <c r="D171" i="1" s="1"/>
  <c r="C153" i="1"/>
  <c r="C189" i="1" s="1"/>
  <c r="I133" i="1"/>
  <c r="I139" i="1" s="1"/>
  <c r="F132" i="1"/>
  <c r="F138" i="1" s="1"/>
  <c r="H131" i="1"/>
  <c r="H144" i="1" s="1"/>
  <c r="H147" i="1" s="1"/>
  <c r="E130" i="1"/>
  <c r="G129" i="1"/>
  <c r="G135" i="1" s="1"/>
  <c r="D128" i="1"/>
  <c r="L164" i="1" s="1"/>
  <c r="M123" i="1"/>
  <c r="L123" i="1"/>
  <c r="K123" i="1"/>
  <c r="J123" i="1"/>
  <c r="D121" i="1"/>
  <c r="L199" i="1" s="1"/>
  <c r="I67" i="7"/>
  <c r="H67" i="7"/>
  <c r="G67" i="7"/>
  <c r="F67" i="7"/>
  <c r="E67" i="7"/>
  <c r="D67" i="7"/>
  <c r="I60" i="7"/>
  <c r="I66" i="7" s="1"/>
  <c r="F59" i="7"/>
  <c r="F65" i="7" s="1"/>
  <c r="F72" i="7" s="1"/>
  <c r="H58" i="7"/>
  <c r="H71" i="7" s="1"/>
  <c r="E57" i="7"/>
  <c r="G56" i="7"/>
  <c r="G62" i="7" s="1"/>
  <c r="D55" i="7"/>
  <c r="D61" i="7" s="1"/>
  <c r="M50" i="7"/>
  <c r="M52" i="7" s="1"/>
  <c r="L50" i="7"/>
  <c r="K50" i="7"/>
  <c r="J50" i="7"/>
  <c r="D48" i="7"/>
  <c r="G69" i="7" s="1"/>
  <c r="M9" i="1"/>
  <c r="L9" i="1"/>
  <c r="K9" i="1"/>
  <c r="J9" i="1"/>
  <c r="I92" i="1"/>
  <c r="I98" i="1" s="1"/>
  <c r="F91" i="1"/>
  <c r="F97" i="1" s="1"/>
  <c r="H90" i="1"/>
  <c r="H103" i="1" s="1"/>
  <c r="H106" i="1" s="1"/>
  <c r="E89" i="1"/>
  <c r="G88" i="1"/>
  <c r="G94" i="1" s="1"/>
  <c r="D87" i="1"/>
  <c r="D93" i="1" s="1"/>
  <c r="I56" i="1"/>
  <c r="I69" i="1" s="1"/>
  <c r="I70" i="1" s="1"/>
  <c r="F55" i="1"/>
  <c r="F61" i="1" s="1"/>
  <c r="H54" i="1"/>
  <c r="H60" i="1" s="1"/>
  <c r="E53" i="1"/>
  <c r="G52" i="1"/>
  <c r="G58" i="1" s="1"/>
  <c r="D51" i="1"/>
  <c r="D57" i="1" s="1"/>
  <c r="C39" i="1"/>
  <c r="C75" i="1" s="1"/>
  <c r="I19" i="1"/>
  <c r="I32" i="1" s="1"/>
  <c r="F18" i="1"/>
  <c r="H17" i="1"/>
  <c r="H23" i="1" s="1"/>
  <c r="E16" i="1"/>
  <c r="E22" i="1" s="1"/>
  <c r="E29" i="1" s="1"/>
  <c r="E33" i="1" s="1"/>
  <c r="G15" i="1"/>
  <c r="G21" i="1" s="1"/>
  <c r="D14" i="1"/>
  <c r="D20" i="1" s="1"/>
  <c r="D7" i="1"/>
  <c r="L85" i="1" s="1"/>
  <c r="M85" i="9" l="1"/>
  <c r="I176" i="1"/>
  <c r="I219" i="1"/>
  <c r="I144" i="9"/>
  <c r="H178" i="9"/>
  <c r="H181" i="9" s="1"/>
  <c r="G221" i="9"/>
  <c r="M48" i="9"/>
  <c r="D131" i="9"/>
  <c r="H141" i="9"/>
  <c r="H144" i="9" s="1"/>
  <c r="G142" i="1"/>
  <c r="G147" i="1" s="1"/>
  <c r="E136" i="1"/>
  <c r="E143" i="1" s="1"/>
  <c r="E147" i="1" s="1"/>
  <c r="M125" i="1"/>
  <c r="H137" i="1"/>
  <c r="F211" i="1"/>
  <c r="F218" i="1" s="1"/>
  <c r="F220" i="1" s="1"/>
  <c r="M11" i="9"/>
  <c r="H70" i="9"/>
  <c r="M122" i="9"/>
  <c r="M159" i="9"/>
  <c r="H60" i="9"/>
  <c r="H97" i="9"/>
  <c r="E70" i="9"/>
  <c r="H107" i="9"/>
  <c r="M11" i="1"/>
  <c r="E173" i="1"/>
  <c r="E180" i="1" s="1"/>
  <c r="E184" i="1" s="1"/>
  <c r="I220" i="1"/>
  <c r="I107" i="9"/>
  <c r="M280" i="9"/>
  <c r="M242" i="9"/>
  <c r="H302" i="9"/>
  <c r="I311" i="9" s="1"/>
  <c r="H292" i="9"/>
  <c r="F302" i="9"/>
  <c r="G302" i="9"/>
  <c r="I302" i="9"/>
  <c r="D296" i="9"/>
  <c r="D302" i="9" s="1"/>
  <c r="I294" i="9"/>
  <c r="E291" i="9"/>
  <c r="E298" i="9" s="1"/>
  <c r="E302" i="9" s="1"/>
  <c r="H254" i="9"/>
  <c r="H264" i="9"/>
  <c r="E264" i="9"/>
  <c r="I310" i="9" s="1"/>
  <c r="I264" i="9"/>
  <c r="G264" i="9"/>
  <c r="F255" i="9"/>
  <c r="F262" i="9" s="1"/>
  <c r="F264" i="9" s="1"/>
  <c r="D258" i="9"/>
  <c r="D264" i="9" s="1"/>
  <c r="I256" i="9"/>
  <c r="G181" i="9"/>
  <c r="E181" i="9"/>
  <c r="I181" i="9"/>
  <c r="F172" i="9"/>
  <c r="F179" i="9" s="1"/>
  <c r="F181" i="9" s="1"/>
  <c r="D175" i="9"/>
  <c r="D181" i="9" s="1"/>
  <c r="I173" i="9"/>
  <c r="G144" i="9"/>
  <c r="E144" i="9"/>
  <c r="F135" i="9"/>
  <c r="F142" i="9" s="1"/>
  <c r="F144" i="9" s="1"/>
  <c r="D138" i="9"/>
  <c r="D144" i="9" s="1"/>
  <c r="I136" i="9"/>
  <c r="G107" i="9"/>
  <c r="F107" i="9"/>
  <c r="D101" i="9"/>
  <c r="D107" i="9" s="1"/>
  <c r="I99" i="9"/>
  <c r="E96" i="9"/>
  <c r="E103" i="9" s="1"/>
  <c r="E107" i="9" s="1"/>
  <c r="I70" i="9"/>
  <c r="G70" i="9"/>
  <c r="F61" i="9"/>
  <c r="F68" i="9" s="1"/>
  <c r="F70" i="9" s="1"/>
  <c r="D64" i="9"/>
  <c r="D70" i="9" s="1"/>
  <c r="I62" i="9"/>
  <c r="H23" i="9"/>
  <c r="M204" i="9"/>
  <c r="H33" i="9"/>
  <c r="G226" i="9"/>
  <c r="F33" i="9"/>
  <c r="H216" i="9"/>
  <c r="I226" i="9"/>
  <c r="H226" i="9"/>
  <c r="I33" i="9"/>
  <c r="G33" i="9"/>
  <c r="F226" i="9"/>
  <c r="D27" i="9"/>
  <c r="D33" i="9" s="1"/>
  <c r="D220" i="9"/>
  <c r="D226" i="9" s="1"/>
  <c r="I25" i="9"/>
  <c r="I218" i="9"/>
  <c r="E22" i="9"/>
  <c r="E29" i="9" s="1"/>
  <c r="E33" i="9" s="1"/>
  <c r="E215" i="9"/>
  <c r="E222" i="9" s="1"/>
  <c r="E226" i="9" s="1"/>
  <c r="I309" i="9" s="1"/>
  <c r="I62" i="1"/>
  <c r="F145" i="1"/>
  <c r="F147" i="1" s="1"/>
  <c r="H181" i="1"/>
  <c r="H184" i="1" s="1"/>
  <c r="L200" i="1"/>
  <c r="L201" i="1" s="1"/>
  <c r="D194" i="1" s="1"/>
  <c r="I146" i="1"/>
  <c r="I147" i="1" s="1"/>
  <c r="F182" i="1"/>
  <c r="F184" i="1" s="1"/>
  <c r="E216" i="1"/>
  <c r="E220" i="1" s="1"/>
  <c r="D134" i="1"/>
  <c r="D141" i="1" s="1"/>
  <c r="D147" i="1" s="1"/>
  <c r="L163" i="1"/>
  <c r="L165" i="1" s="1"/>
  <c r="D158" i="1" s="1"/>
  <c r="H217" i="1"/>
  <c r="H220" i="1" s="1"/>
  <c r="E95" i="1"/>
  <c r="E102" i="1" s="1"/>
  <c r="E106" i="1" s="1"/>
  <c r="H96" i="1"/>
  <c r="E59" i="1"/>
  <c r="E66" i="1" s="1"/>
  <c r="E70" i="1" s="1"/>
  <c r="L86" i="1"/>
  <c r="H30" i="1"/>
  <c r="H33" i="1" s="1"/>
  <c r="L50" i="1"/>
  <c r="L49" i="1"/>
  <c r="I73" i="7"/>
  <c r="I74" i="7" s="1"/>
  <c r="H74" i="7"/>
  <c r="G74" i="7"/>
  <c r="F74" i="7"/>
  <c r="D68" i="7"/>
  <c r="D74" i="7" s="1"/>
  <c r="E63" i="7"/>
  <c r="E70" i="7" s="1"/>
  <c r="E74" i="7" s="1"/>
  <c r="H64" i="7"/>
  <c r="I33" i="1"/>
  <c r="H67" i="1"/>
  <c r="H70" i="1" s="1"/>
  <c r="F68" i="1"/>
  <c r="F70" i="1" s="1"/>
  <c r="F104" i="1"/>
  <c r="F106" i="1" s="1"/>
  <c r="F24" i="1"/>
  <c r="F31" i="1" s="1"/>
  <c r="F33" i="1" s="1"/>
  <c r="D27" i="1"/>
  <c r="D33" i="1" s="1"/>
  <c r="I105" i="1"/>
  <c r="I106" i="1" s="1"/>
  <c r="I25" i="1"/>
  <c r="G28" i="1"/>
  <c r="G33" i="1" s="1"/>
  <c r="M311" i="9" l="1"/>
  <c r="K311" i="9"/>
  <c r="M310" i="9"/>
  <c r="K310" i="9"/>
  <c r="M309" i="9"/>
  <c r="M312" i="9" s="1"/>
  <c r="K309" i="9"/>
  <c r="I312" i="9"/>
  <c r="K223" i="1"/>
  <c r="I227" i="1" s="1"/>
  <c r="L87" i="1"/>
  <c r="D80" i="1" s="1"/>
  <c r="D214" i="1"/>
  <c r="D220" i="1" s="1"/>
  <c r="G215" i="1"/>
  <c r="G220" i="1" s="1"/>
  <c r="G179" i="1"/>
  <c r="G184" i="1" s="1"/>
  <c r="D178" i="1"/>
  <c r="D184" i="1" s="1"/>
  <c r="L51" i="1"/>
  <c r="D44" i="1" s="1"/>
  <c r="M227" i="1" l="1"/>
  <c r="K227" i="1"/>
  <c r="K312" i="9"/>
  <c r="G101" i="1"/>
  <c r="G106" i="1" s="1"/>
  <c r="D100" i="1"/>
  <c r="D106" i="1" s="1"/>
  <c r="G65" i="1"/>
  <c r="G70" i="1" s="1"/>
  <c r="D64" i="1"/>
  <c r="D70" i="1" s="1"/>
  <c r="M9" i="7" l="1"/>
  <c r="L9" i="7"/>
  <c r="K9" i="7"/>
  <c r="M11" i="7" l="1"/>
  <c r="I26" i="7"/>
  <c r="H26" i="7"/>
  <c r="G26" i="7"/>
  <c r="F26" i="7"/>
  <c r="E26" i="7"/>
  <c r="D26" i="7"/>
  <c r="I19" i="7"/>
  <c r="I32" i="7" s="1"/>
  <c r="F18" i="7"/>
  <c r="H17" i="7"/>
  <c r="H30" i="7" s="1"/>
  <c r="E16" i="7"/>
  <c r="E22" i="7" s="1"/>
  <c r="E29" i="7" s="1"/>
  <c r="G15" i="7"/>
  <c r="G21" i="7" s="1"/>
  <c r="D14" i="7"/>
  <c r="D20" i="7" s="1"/>
  <c r="J9" i="7"/>
  <c r="D7" i="7"/>
  <c r="G28" i="7" s="1"/>
  <c r="I25" i="7" l="1"/>
  <c r="D27" i="7"/>
  <c r="D33" i="7" s="1"/>
  <c r="H33" i="7"/>
  <c r="G33" i="7"/>
  <c r="E33" i="7"/>
  <c r="I40" i="7" s="1"/>
  <c r="K40" i="7" s="1"/>
  <c r="I33" i="7"/>
  <c r="H23" i="7"/>
  <c r="F24" i="7"/>
  <c r="F31" i="7" s="1"/>
  <c r="F33" i="7" s="1"/>
</calcChain>
</file>

<file path=xl/sharedStrings.xml><?xml version="1.0" encoding="utf-8"?>
<sst xmlns="http://schemas.openxmlformats.org/spreadsheetml/2006/main" count="1619" uniqueCount="186">
  <si>
    <t>a</t>
  </si>
  <si>
    <t>b</t>
  </si>
  <si>
    <t>d</t>
  </si>
  <si>
    <t>e</t>
  </si>
  <si>
    <t>stawka  w zł ( z wyboru)</t>
  </si>
  <si>
    <t>kwota faktury zakupu wapna</t>
  </si>
  <si>
    <t>cena 1t CaO na fakturze</t>
  </si>
  <si>
    <t>[axb]</t>
  </si>
  <si>
    <t>ilość zakupionego CaO w t na fakturze</t>
  </si>
  <si>
    <t>ilość zakupionego nawozu w t na fakturze</t>
  </si>
  <si>
    <t>minimalna zawartość CaO w % na fakturze</t>
  </si>
  <si>
    <t>zapotrzebowanie na CaO w t pow. gosp/wybranej działki</t>
  </si>
  <si>
    <t>kwota wskazana do dofinansowania</t>
  </si>
  <si>
    <t>(axbx1)</t>
  </si>
  <si>
    <t>c</t>
  </si>
  <si>
    <t>[cxd]</t>
  </si>
  <si>
    <t>[e/[cxd] ]</t>
  </si>
  <si>
    <t>[axb]x[e/[cxd]]</t>
  </si>
  <si>
    <t xml:space="preserve">
( większa niż zapotrzebowanie){cena za 1t CaO &lt; stawka poz 1}</t>
  </si>
  <si>
    <t xml:space="preserve"> 
( większa niż zapotrzebowanie){cena za 1t CaO &gt; stawka poz 1}</t>
  </si>
  <si>
    <t xml:space="preserve">
( mniejsza niż zapotrzebowanie){cena za 1t CaO &lt; stawka poz 1}</t>
  </si>
  <si>
    <t xml:space="preserve">
( mniejsza niż zapotrzebowanie){cena za 1t CaO &gt; stawka poz 1}</t>
  </si>
  <si>
    <t xml:space="preserve">
( zakup CaO większy niż zapotrzebowanie){cena za 1t CaO &lt; stawka poz 1}</t>
  </si>
  <si>
    <t xml:space="preserve"> 
( zakup CaO większy niż zapotrzebowanie){cena za 1t CaO &gt;stawka poz 1}</t>
  </si>
  <si>
    <t xml:space="preserve">
 ( zakup CaO mniejszy niż zapotrzebowanie){cena za 1t CaO &lt; stawka poz 1}</t>
  </si>
  <si>
    <t xml:space="preserve">
( zakup CaO równy zapotrzebowaniu) {cena za 1t CaO &gt; stawka poz 1}</t>
  </si>
  <si>
    <t xml:space="preserve">
( zakup CaO równy zapotrzebowaniu) {cena za 1t CaO &lt; stawka poz 1}</t>
  </si>
  <si>
    <t xml:space="preserve">
zakup CaOjest równy zapotrzebowanie) {cena za 1t CaO&gt; stawka poz 1}</t>
  </si>
  <si>
    <t xml:space="preserve">
( zakup CaO równy zapotrzebowaniu) {cena za 1t CaO &lt; stawka poz 1}
( zakup CaO równy zapotrzebowaniu)  {cena za 1t CaO &lt; stawka poz 1}</t>
  </si>
  <si>
    <r>
      <t xml:space="preserve">ilość zakupionego CaO  jest </t>
    </r>
    <r>
      <rPr>
        <b/>
        <u/>
        <sz val="11"/>
        <color theme="1"/>
        <rFont val="Calibri"/>
        <family val="2"/>
        <charset val="238"/>
        <scheme val="minor"/>
      </rPr>
      <t>większa</t>
    </r>
    <r>
      <rPr>
        <sz val="11"/>
        <color theme="1"/>
        <rFont val="Calibri"/>
        <family val="2"/>
        <scheme val="minor"/>
      </rPr>
      <t xml:space="preserve"> niż zapotrzebowanie </t>
    </r>
  </si>
  <si>
    <r>
      <t xml:space="preserve">ilość zakupionego CaO jest </t>
    </r>
    <r>
      <rPr>
        <b/>
        <u/>
        <sz val="11"/>
        <color theme="1"/>
        <rFont val="Calibri"/>
        <family val="2"/>
        <charset val="238"/>
        <scheme val="minor"/>
      </rPr>
      <t>mniejsza</t>
    </r>
    <r>
      <rPr>
        <sz val="11"/>
        <color theme="1"/>
        <rFont val="Calibri"/>
        <family val="2"/>
        <scheme val="minor"/>
      </rPr>
      <t xml:space="preserve"> niż zapotrzebowanie</t>
    </r>
  </si>
  <si>
    <r>
      <t>ilość zakupionego CaO jest</t>
    </r>
    <r>
      <rPr>
        <b/>
        <u/>
        <sz val="11"/>
        <color theme="1"/>
        <rFont val="Calibri"/>
        <family val="2"/>
        <charset val="238"/>
        <scheme val="minor"/>
      </rPr>
      <t xml:space="preserve"> równa </t>
    </r>
    <r>
      <rPr>
        <sz val="11"/>
        <color theme="1"/>
        <rFont val="Calibri"/>
        <family val="2"/>
        <scheme val="minor"/>
      </rPr>
      <t xml:space="preserve">zapotrzebowaniu  </t>
    </r>
  </si>
  <si>
    <r>
      <t>ilość zakupionego CaO jest</t>
    </r>
    <r>
      <rPr>
        <b/>
        <u/>
        <sz val="11"/>
        <color rgb="FFFF0000"/>
        <rFont val="Calibri"/>
        <family val="2"/>
        <charset val="238"/>
        <scheme val="minor"/>
      </rPr>
      <t xml:space="preserve"> równa</t>
    </r>
    <r>
      <rPr>
        <sz val="11"/>
        <color rgb="FFFF0000"/>
        <rFont val="Calibri"/>
        <family val="2"/>
        <scheme val="minor"/>
      </rPr>
      <t xml:space="preserve"> zapotrzebowaniu  </t>
    </r>
  </si>
  <si>
    <r>
      <t xml:space="preserve">ilość zakupionego CaO jest  </t>
    </r>
    <r>
      <rPr>
        <b/>
        <u/>
        <sz val="11"/>
        <color rgb="FFFF0000"/>
        <rFont val="Calibri"/>
        <family val="2"/>
        <charset val="238"/>
        <scheme val="minor"/>
      </rPr>
      <t>mniejsza</t>
    </r>
    <r>
      <rPr>
        <sz val="11"/>
        <color rgb="FFFF0000"/>
        <rFont val="Calibri"/>
        <family val="2"/>
        <scheme val="minor"/>
      </rPr>
      <t xml:space="preserve"> niż zapotrzebowanie</t>
    </r>
  </si>
  <si>
    <r>
      <t xml:space="preserve">ilość zakupionego CaO  jest </t>
    </r>
    <r>
      <rPr>
        <b/>
        <u/>
        <sz val="11"/>
        <color rgb="FFFF0000"/>
        <rFont val="Calibri"/>
        <family val="2"/>
        <charset val="238"/>
        <scheme val="minor"/>
      </rPr>
      <t>większa</t>
    </r>
    <r>
      <rPr>
        <sz val="11"/>
        <color rgb="FFFF0000"/>
        <rFont val="Calibri"/>
        <family val="2"/>
        <scheme val="minor"/>
      </rPr>
      <t xml:space="preserve"> niż zapotrzebowanie </t>
    </r>
  </si>
  <si>
    <t>kwota dofinansowania II  ilość  CaO z WZDW   a nie z faktury
( na fakturze CaO kupione więcej)     {cena za 1t CaO &gt;stawka poz 1}</t>
  </si>
  <si>
    <t>[axb]x[poz 1]</t>
  </si>
  <si>
    <t>kwota dofinansowania  II  ilość CaO z  faktury 
   ( na fakturze CaO kupione mniej){cena za 1t CaO &lt; stawka poz 1}</t>
  </si>
  <si>
    <t>kwota dofinansowania II  ilość  CaO z WZDW   
( na fakturze CaO kupione więcej)     {cena za 1t CaO &lt; stawka poz 1}</t>
  </si>
  <si>
    <t xml:space="preserve">wybrana kwota do dofinansowania </t>
  </si>
  <si>
    <t>[cadx[e/[cxd]]</t>
  </si>
  <si>
    <t>kwota dofinansowania</t>
  </si>
  <si>
    <t xml:space="preserve">Faktura </t>
  </si>
  <si>
    <t>weryfikacja ZDW</t>
  </si>
  <si>
    <t>Dane z :</t>
  </si>
  <si>
    <t>wniosku</t>
  </si>
  <si>
    <t xml:space="preserve">Wyliczenia wg </t>
  </si>
  <si>
    <t xml:space="preserve">WARIANTY : </t>
  </si>
  <si>
    <t>I</t>
  </si>
  <si>
    <t>II</t>
  </si>
  <si>
    <t>III</t>
  </si>
  <si>
    <t>IV</t>
  </si>
  <si>
    <t>V</t>
  </si>
  <si>
    <t>VI</t>
  </si>
  <si>
    <r>
      <t>{cena za 1t CaO</t>
    </r>
    <r>
      <rPr>
        <b/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na fakturze </t>
    </r>
    <r>
      <rPr>
        <b/>
        <u/>
        <sz val="12"/>
        <rFont val="Calibri"/>
        <family val="2"/>
        <charset val="238"/>
        <scheme val="minor"/>
      </rPr>
      <t>mniejsza</t>
    </r>
    <r>
      <rPr>
        <sz val="12"/>
        <rFont val="Calibri"/>
        <family val="2"/>
        <scheme val="minor"/>
      </rPr>
      <t xml:space="preserve"> niż stawka poz 1}</t>
    </r>
  </si>
  <si>
    <r>
      <t xml:space="preserve">{cena za 1t CaO  na fakturze </t>
    </r>
    <r>
      <rPr>
        <u/>
        <sz val="12"/>
        <color rgb="FFFF0000"/>
        <rFont val="Calibri"/>
        <family val="2"/>
        <charset val="238"/>
        <scheme val="minor"/>
      </rPr>
      <t>większa</t>
    </r>
    <r>
      <rPr>
        <sz val="12"/>
        <color rgb="FFFF0000"/>
        <rFont val="Calibri"/>
        <family val="2"/>
        <scheme val="minor"/>
      </rPr>
      <t xml:space="preserve"> stawka poz 1}</t>
    </r>
  </si>
  <si>
    <t>WERYFIKACJA  do wniosku nr :</t>
  </si>
  <si>
    <t xml:space="preserve">powierzchnia gospodarstwa/wybranej działki w ha o  &lt;5,5 </t>
  </si>
  <si>
    <t xml:space="preserve">średnia dawka CaO w t /1ha  </t>
  </si>
  <si>
    <t>podpis oboby weryfikującej</t>
  </si>
  <si>
    <t>jak wyliczamy</t>
  </si>
  <si>
    <t xml:space="preserve">        /2019</t>
  </si>
  <si>
    <t xml:space="preserve">porównaj wartości : zakupionego CaO z zapotrzebowaniem na  weryfijkacji ZDW </t>
  </si>
  <si>
    <t>Sprawdź czy cena za  t Cao jest mniejsza, równa  czy większa niż wartość dofinansowania przypasana  do gospodarstwa( zł:300,200,100)</t>
  </si>
  <si>
    <t xml:space="preserve">  faktura zakupu  1</t>
  </si>
  <si>
    <t>zapotrzebowanie  CaO dla  danej działki</t>
  </si>
  <si>
    <t xml:space="preserve">średnia dawka Ca O </t>
  </si>
  <si>
    <t>wyliczenia do tabelki   dla wybranych działek</t>
  </si>
  <si>
    <t>powierzchnia wybranej działki [a]</t>
  </si>
  <si>
    <t>[b]</t>
  </si>
  <si>
    <t xml:space="preserve">ilość wapna na fakturze [c] </t>
  </si>
  <si>
    <t>suma kwoty z faktur [e]</t>
  </si>
  <si>
    <t xml:space="preserve">   /2019</t>
  </si>
  <si>
    <t xml:space="preserve"> faktura nr  1</t>
  </si>
  <si>
    <t>63d</t>
  </si>
  <si>
    <t>x</t>
  </si>
  <si>
    <t xml:space="preserve"> faktura nr  2</t>
  </si>
  <si>
    <t xml:space="preserve">ile zostało z zapotrzebowania </t>
  </si>
  <si>
    <t xml:space="preserve">zapotrzebowanie </t>
  </si>
  <si>
    <t xml:space="preserve"> już kupiono </t>
  </si>
  <si>
    <t xml:space="preserve">zostało </t>
  </si>
  <si>
    <t xml:space="preserve"> faktura nr  3</t>
  </si>
  <si>
    <t>całe gospodarstwo( lub wybrane działki) kilka faktur o różnej min  zawartości CaO ( nawozy zostana zmieszane)</t>
  </si>
  <si>
    <t xml:space="preserve">wybierz kwotę dofinansowania </t>
  </si>
  <si>
    <t xml:space="preserve">PRZYKŁAD </t>
  </si>
  <si>
    <t xml:space="preserve">  jedna  faktura ( lub kilka faktur o tej samej min zawartości CaO i tej samej cenie) zakupu  całe gospodarstwo </t>
  </si>
  <si>
    <t xml:space="preserve"> dodaj wybrane dofinansowania</t>
  </si>
  <si>
    <t xml:space="preserve">do 5  faktur (r o różnej   min zawartości CaO i  cenie) zakupu   nie mieszane nawozy ze sobą </t>
  </si>
  <si>
    <t xml:space="preserve">  faktura zakupu  2</t>
  </si>
  <si>
    <t xml:space="preserve">  faktura zakupu  3</t>
  </si>
  <si>
    <t xml:space="preserve">  faktura zakupu  4</t>
  </si>
  <si>
    <t xml:space="preserve">  faktura zakupu 5 </t>
  </si>
  <si>
    <t xml:space="preserve">PRZYKŁAD  do wzoru </t>
  </si>
  <si>
    <t>do 5  faktur (r o różnej   min zawartości CaO i  cenie) zakupu   nie mieszane nawozy ze sobą  na różne pola</t>
  </si>
  <si>
    <t>Typ i odmiana wnioskowanego do zastosowania wapna nawozowego lub środka wapnująceg</t>
  </si>
  <si>
    <t>Masa wnioskowanego do
zastosowania czystego
składnika CaO lub
CaO+MgO
w t na 1 ha UR</t>
  </si>
  <si>
    <t>LP</t>
  </si>
  <si>
    <t>Obręby geodezyjne/
numery ewidencyjne
działek/ województwo
na których zostanie
zastosowane wapno
nawozowe lub środki
wapnujące</t>
  </si>
  <si>
    <t>Powierzchnia UR
o pH gleby ≤ 5,5
w ha
 na której planuję
zastosowanie wapna
nawozowego lub
środka wapnującego</t>
  </si>
  <si>
    <t>Stawka
jednostkowa
dofinansowa
nia w PLN</t>
  </si>
  <si>
    <t>Wysokość kwoty
dofinansowania w PLN</t>
  </si>
  <si>
    <t>wpisz wszystkie działki  wybrane do dofinansowania</t>
  </si>
  <si>
    <t>wpisz dane z faktury : typ odmiana, min zawartość CaO</t>
  </si>
  <si>
    <t xml:space="preserve">wpisz wybraną  kwotę dofinansowania </t>
  </si>
  <si>
    <t xml:space="preserve"> UZUPEŁNIJ  TABELĘ WE WNIOSKU</t>
  </si>
  <si>
    <t>wpisz dane  z wszystkich faktury : typ odmiana, min zawartość CaO</t>
  </si>
  <si>
    <t>węglanowe 05 min 45% CaO+MgO</t>
  </si>
  <si>
    <t>1- z produkcji ubocznej 09 min 20%CaO
2-węglanowe 05 min 45% CaO+MgO
3-węglanowe 06min 45% CaO+MgO</t>
  </si>
  <si>
    <t>wpisz dane  z 2 faktury : typ odmiana, min zawartość CaO</t>
  </si>
  <si>
    <t>wpisz dane  z 1 faktury : typ odmiana, min zawartość CaO</t>
  </si>
  <si>
    <t>wpisz dane  z 3 faktury : typ odmiana, min zawartość CaO</t>
  </si>
  <si>
    <t>wpisz dane  z 4 faktury : typ odmiana, min zawartość CaO</t>
  </si>
  <si>
    <t>wpisz dane  z 5 faktury : typ odmiana, min zawartość CaO</t>
  </si>
  <si>
    <t>z produkcji ubocznej 06 min 35% CaO</t>
  </si>
  <si>
    <t xml:space="preserve">kwota dofinansowania  I (wg tabeli wniosku) </t>
  </si>
  <si>
    <t>Dokument potrzebne do  do wyliczenia kwoty dofinansowania</t>
  </si>
  <si>
    <t>1 Weryfikacja zalecanej dawki wapna</t>
  </si>
  <si>
    <r>
      <t>II.</t>
    </r>
    <r>
      <rPr>
        <sz val="11"/>
        <color rgb="FF373737"/>
        <rFont val="Arial"/>
        <family val="2"/>
        <charset val="238"/>
      </rPr>
      <t> w przypadku zakupu nawozu w ilości poniżej zapotrzebowania na CaO+MgO wskazanego w zaleceniach nawozowych, dofinansowanie zostanie naliczone proporcjonalnie do zawartości czystego składnika.</t>
    </r>
  </si>
  <si>
    <r>
      <t>III.</t>
    </r>
    <r>
      <rPr>
        <sz val="11"/>
        <color rgb="FF373737"/>
        <rFont val="Arial"/>
        <family val="2"/>
        <charset val="238"/>
      </rPr>
      <t> zakupiona ilość nawozu powyżej zapotrzebowania na CaO+MgO nie zostanie dofinansowana.</t>
    </r>
  </si>
  <si>
    <t>2 Faktura zakupu nawozu</t>
  </si>
  <si>
    <r>
      <rPr>
        <b/>
        <sz val="11"/>
        <color theme="1"/>
        <rFont val="Calibri"/>
        <family val="2"/>
        <charset val="238"/>
        <scheme val="minor"/>
      </rPr>
      <t xml:space="preserve"> [a]</t>
    </r>
    <r>
      <rPr>
        <sz val="11"/>
        <color theme="1"/>
        <rFont val="Calibri"/>
        <family val="2"/>
        <scheme val="minor"/>
      </rPr>
      <t xml:space="preserve">-powierzchnia gospodarstwa/wybranej działki w ha o  &lt;5,5 </t>
    </r>
  </si>
  <si>
    <r>
      <rPr>
        <b/>
        <sz val="11"/>
        <color theme="1"/>
        <rFont val="Calibri"/>
        <family val="2"/>
        <charset val="238"/>
        <scheme val="minor"/>
      </rPr>
      <t xml:space="preserve"> [c]</t>
    </r>
    <r>
      <rPr>
        <sz val="11"/>
        <color theme="1"/>
        <rFont val="Calibri"/>
        <family val="2"/>
        <scheme val="minor"/>
      </rPr>
      <t>-ilość zakupionego nawozu w t na fakturze</t>
    </r>
  </si>
  <si>
    <r>
      <rPr>
        <b/>
        <sz val="11"/>
        <color theme="1"/>
        <rFont val="Calibri"/>
        <family val="2"/>
        <charset val="238"/>
        <scheme val="minor"/>
      </rPr>
      <t xml:space="preserve"> [e]-</t>
    </r>
    <r>
      <rPr>
        <sz val="11"/>
        <color theme="1"/>
        <rFont val="Calibri"/>
        <family val="2"/>
        <scheme val="minor"/>
      </rPr>
      <t>kwota faktury zakupu wapna</t>
    </r>
  </si>
  <si>
    <r>
      <t>I.</t>
    </r>
    <r>
      <rPr>
        <sz val="11"/>
        <color rgb="FF373737"/>
        <rFont val="Arial"/>
        <family val="2"/>
        <charset val="238"/>
      </rPr>
      <t xml:space="preserve"> Rozliczona może być kwota nie większa niż wynikająca z faktury za zakup wapna lub środka wapnującego. </t>
    </r>
  </si>
  <si>
    <t>Jak wybrać wzór do  do wyliczenia kwoty dofinansowania?</t>
  </si>
  <si>
    <t>powierzchnia do dofinansowania</t>
  </si>
  <si>
    <t>całe gospodarstwo ,</t>
  </si>
  <si>
    <t xml:space="preserve"> wybrane działki</t>
  </si>
  <si>
    <t xml:space="preserve"> kilka faktur o tej samej minimalnej zawartości CaO i tej samej cenie</t>
  </si>
  <si>
    <t xml:space="preserve"> kilka faktur o różnej  minimalnej zawartości CaO . Nawozy zostaną zmieszane i zastosowane razem</t>
  </si>
  <si>
    <t xml:space="preserve"> kilka faktur o różnej  minimalnej zawartości CaO .</t>
  </si>
  <si>
    <t>Faktura zakupu</t>
  </si>
  <si>
    <t xml:space="preserve">wzór </t>
  </si>
  <si>
    <t>( dane te należy wpisać w wybranym wzorze)</t>
  </si>
  <si>
    <t>Wybierz  Kwotę dofinansowania do gospodarstwa ( wybrać 300,200lub100) [1]</t>
  </si>
  <si>
    <t>z Weryfikacji zalecanej dawki wapna wpisz [a], [b]</t>
  </si>
  <si>
    <r>
      <rPr>
        <b/>
        <sz val="11"/>
        <color theme="1"/>
        <rFont val="Calibri"/>
        <family val="2"/>
        <charset val="238"/>
        <scheme val="minor"/>
      </rPr>
      <t xml:space="preserve"> [b]</t>
    </r>
    <r>
      <rPr>
        <sz val="11"/>
        <color theme="1"/>
        <rFont val="Calibri"/>
        <family val="2"/>
        <scheme val="minor"/>
      </rPr>
      <t>-średnia dawka CaO w t /1ha   dla powierzchni objętej dofinansowaniem</t>
    </r>
  </si>
  <si>
    <t xml:space="preserve"> z prawej strony arkusza jest tabelka pomocnicza  jeżeli chcemy zsumować dane z
  -kilku faktur o tej samej minimalnej zawartości CaO i tej samej cenie 1 t nawozu 
 -powierzchnię kilku  wybranych działek ( w tej sytuacji zmienia się średnia  dawka CaO w t/1ha  i tą dawkę wpisz w pozycji [b])</t>
  </si>
  <si>
    <t>wybierz wariant kwoty dofinansowania kierując się zasadą:</t>
  </si>
  <si>
    <t>cena za 1t CaO na fakturze  jest …...........
 niż stawka dofinansowania dla gospodarstwa ( 300,200 lub 100)</t>
  </si>
  <si>
    <t>wariant</t>
  </si>
  <si>
    <t>mniejsza</t>
  </si>
  <si>
    <t>większa</t>
  </si>
  <si>
    <t>iloć  zakupionego CaO w t jest …..........
niż  zapotrzebowanie CaO w t na Weryfikacji zalecanej dawki wapna</t>
  </si>
  <si>
    <t>taka sama</t>
  </si>
  <si>
    <t>Po wyborze  uzupełnij wybrany wzór  (1 ,2 lub 3 ) :</t>
  </si>
  <si>
    <t xml:space="preserve"> pozycja " UZUPEŁNIJ  TABELĘ WE WNIOSKU" wskazuje jak wypełnić tabelkę </t>
  </si>
  <si>
    <t>w tabeli wpisujemy w jednym wierszu wszystkie dane. 
W komórce 1 dotyczącej danych nawozu z faktur, wpisujemy wszystkie faktury.
W wierszu 6 dotyczącej kwoty dofinansowania wpisujemy sumę kwot dofinansowania  wybranych wariantów</t>
  </si>
  <si>
    <t xml:space="preserve">w tabeli wpisujemy w osobnych  wierszach  dane dotyczące poszczególnych faktur. ( jeden wiersz jedna faktura)
</t>
  </si>
  <si>
    <t>Na końcu każdego wzoru jest przykład .</t>
  </si>
  <si>
    <t>jedna faktura</t>
  </si>
  <si>
    <t>z faktury zakupu wpisz [c],[d],[e]</t>
  </si>
  <si>
    <t>jeżeli  chcesz we wniosku umieścić tylko jedną działkę wpisz średnią dawkę CaO t/ha przypisaną tej działce</t>
  </si>
  <si>
    <t xml:space="preserve">przy&lt; faktura zakupu nr 2 i 3&gt; nie uzupełniay pozycji [a] i [b]. </t>
  </si>
  <si>
    <t>kalkulator na 1fakturę zakupu</t>
  </si>
  <si>
    <t>kalkulator na 1 do 3 faktury zakupu</t>
  </si>
  <si>
    <t>kalkulator na 1 do 5 faktur zakupu</t>
  </si>
  <si>
    <t>Jak korzystać z kalkulatora ?</t>
  </si>
  <si>
    <t>Kalkulator może być pomocny przy wypełnieniu   wnioski - część C(  tabela)</t>
  </si>
  <si>
    <t>Zasady do wyliczenia kwoty dofinansowania zgodnie z programem</t>
  </si>
  <si>
    <r>
      <rPr>
        <b/>
        <sz val="11"/>
        <color theme="1"/>
        <rFont val="Calibri"/>
        <family val="2"/>
        <charset val="238"/>
        <scheme val="minor"/>
      </rPr>
      <t xml:space="preserve"> [d]</t>
    </r>
    <r>
      <rPr>
        <sz val="11"/>
        <color theme="1"/>
        <rFont val="Calibri"/>
        <family val="2"/>
        <scheme val="minor"/>
      </rPr>
      <t>- zawartość CaO w % na fakturze</t>
    </r>
  </si>
  <si>
    <t>dotyczy: pkt. 2 i 3</t>
  </si>
  <si>
    <t xml:space="preserve">dotyczy :wzór 2 </t>
  </si>
  <si>
    <t>dotyczy: wzór 3</t>
  </si>
  <si>
    <t>zawartość CaO w % na fakturze</t>
  </si>
  <si>
    <t>wpisz wybraną  kwotę dofinansowania 2</t>
  </si>
  <si>
    <t>wpisz wybraną  kwotę dofinansowania 3</t>
  </si>
  <si>
    <t>wpisz wybraną  kwotę dofinansowania 4</t>
  </si>
  <si>
    <t>wpisz wybraną  kwotę dofinansowania 5</t>
  </si>
  <si>
    <t>wpisz wszystkie działki  wybrane do dofinansowania 1</t>
  </si>
  <si>
    <t>wpisz wszystkie działki  wybrane do dofinansowania 2</t>
  </si>
  <si>
    <t>wpisz wszystkie działki  wybrane do dofinansowania 3</t>
  </si>
  <si>
    <t>wpisz wszystkie działki  wybrane do dofinansowania 4</t>
  </si>
  <si>
    <t>wpisz wszystkie działki  wybrane do dofinansowania 5</t>
  </si>
  <si>
    <t>Informacja dla płatnika podatku VAT</t>
  </si>
  <si>
    <t>kolumna 1</t>
  </si>
  <si>
    <t>kolumna 3</t>
  </si>
  <si>
    <t>kolumna 6</t>
  </si>
  <si>
    <t>wpisz w kolumnach :</t>
  </si>
  <si>
    <t>wpisz  obręby i nr.ewidencyjne wszystkie działki  wybrane do dofinansowania</t>
  </si>
  <si>
    <t>wpisz wybraną  kwotę dofinansowania</t>
  </si>
  <si>
    <t xml:space="preserve"> Wysokość Kwoty   dofinansowania dla podatnika  podatku VAT </t>
  </si>
  <si>
    <t>8% VAT</t>
  </si>
  <si>
    <t>23%VAT</t>
  </si>
  <si>
    <t>Podatnikowi podatku VAT przysługuje kwota netto dofinansowania[kwota brutto/1,08(8% VAT) lub  kwota brutto/1,23(23%VAT)  zgodnie z fakturą  zakupu ] .
 Obok tabeli  po wpisaniu wybranej  kwoty dofinansowania znajduje się informacja ,,Wysokość Kwota   dofinansowania dla podatnika  podatku VAT ,,. : 8%VAT lub 23%VAT. Wybrać należy właściwą kwotę i  wpisać w tabeli wniosku</t>
  </si>
  <si>
    <t xml:space="preserve">     227D   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</si>
</sst>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;[Red]#,##0.00\ &quot;zł&quot;"/>
    <numFmt numFmtId="165" formatCode="#,##0_ ;[Red]\-#,##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73737"/>
      <name val="Inherit"/>
    </font>
    <font>
      <sz val="11"/>
      <color rgb="FF373737"/>
      <name val="Arial"/>
      <family val="2"/>
      <charset val="238"/>
    </font>
    <font>
      <u/>
      <sz val="11"/>
      <color theme="1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8" fillId="0" borderId="0" xfId="0" applyFont="1"/>
    <xf numFmtId="0" fontId="10" fillId="0" borderId="0" xfId="0" applyFont="1"/>
    <xf numFmtId="0" fontId="0" fillId="0" borderId="1" xfId="0" applyBorder="1"/>
    <xf numFmtId="0" fontId="0" fillId="0" borderId="1" xfId="0" applyFill="1" applyBorder="1"/>
    <xf numFmtId="8" fontId="7" fillId="3" borderId="1" xfId="0" applyNumberFormat="1" applyFont="1" applyFill="1" applyBorder="1"/>
    <xf numFmtId="0" fontId="0" fillId="4" borderId="1" xfId="0" applyFill="1" applyBorder="1"/>
    <xf numFmtId="8" fontId="7" fillId="5" borderId="1" xfId="0" applyNumberFormat="1" applyFont="1" applyFill="1" applyBorder="1"/>
    <xf numFmtId="8" fontId="7" fillId="6" borderId="1" xfId="0" applyNumberFormat="1" applyFont="1" applyFill="1" applyBorder="1"/>
    <xf numFmtId="8" fontId="0" fillId="3" borderId="1" xfId="0" applyNumberFormat="1" applyFill="1" applyBorder="1"/>
    <xf numFmtId="8" fontId="0" fillId="5" borderId="1" xfId="0" applyNumberFormat="1" applyFill="1" applyBorder="1"/>
    <xf numFmtId="0" fontId="0" fillId="0" borderId="0" xfId="0" applyFill="1"/>
    <xf numFmtId="8" fontId="0" fillId="3" borderId="2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2" fontId="0" fillId="6" borderId="1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8" fontId="0" fillId="5" borderId="2" xfId="0" applyNumberFormat="1" applyFill="1" applyBorder="1" applyAlignment="1">
      <alignment horizontal="center" wrapText="1"/>
    </xf>
    <xf numFmtId="8" fontId="0" fillId="0" borderId="1" xfId="0" applyNumberFormat="1" applyFill="1" applyBorder="1"/>
    <xf numFmtId="0" fontId="0" fillId="3" borderId="1" xfId="0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8" fontId="10" fillId="3" borderId="2" xfId="0" applyNumberFormat="1" applyFont="1" applyFill="1" applyBorder="1" applyAlignment="1">
      <alignment horizontal="center" wrapText="1"/>
    </xf>
    <xf numFmtId="8" fontId="10" fillId="5" borderId="2" xfId="0" applyNumberFormat="1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wrapText="1"/>
    </xf>
    <xf numFmtId="2" fontId="10" fillId="6" borderId="1" xfId="0" applyNumberFormat="1" applyFont="1" applyFill="1" applyBorder="1" applyAlignment="1">
      <alignment wrapText="1"/>
    </xf>
    <xf numFmtId="2" fontId="10" fillId="5" borderId="1" xfId="0" applyNumberFormat="1" applyFont="1" applyFill="1" applyBorder="1" applyAlignment="1">
      <alignment wrapText="1"/>
    </xf>
    <xf numFmtId="8" fontId="10" fillId="3" borderId="1" xfId="0" applyNumberFormat="1" applyFont="1" applyFill="1" applyBorder="1"/>
    <xf numFmtId="8" fontId="10" fillId="0" borderId="1" xfId="0" applyNumberFormat="1" applyFont="1" applyFill="1" applyBorder="1"/>
    <xf numFmtId="8" fontId="10" fillId="5" borderId="1" xfId="0" applyNumberFormat="1" applyFont="1" applyFill="1" applyBorder="1"/>
    <xf numFmtId="8" fontId="10" fillId="6" borderId="1" xfId="0" applyNumberFormat="1" applyFont="1" applyFill="1" applyBorder="1"/>
    <xf numFmtId="0" fontId="13" fillId="0" borderId="1" xfId="0" applyFont="1" applyBorder="1"/>
    <xf numFmtId="0" fontId="13" fillId="4" borderId="1" xfId="0" applyFont="1" applyFill="1" applyBorder="1"/>
    <xf numFmtId="0" fontId="13" fillId="0" borderId="1" xfId="0" applyFont="1" applyFill="1" applyBorder="1"/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8" fontId="0" fillId="7" borderId="2" xfId="0" applyNumberFormat="1" applyFill="1" applyBorder="1" applyAlignment="1">
      <alignment horizontal="center" wrapText="1"/>
    </xf>
    <xf numFmtId="8" fontId="10" fillId="7" borderId="2" xfId="0" applyNumberFormat="1" applyFont="1" applyFill="1" applyBorder="1" applyAlignment="1">
      <alignment horizontal="center" wrapText="1"/>
    </xf>
    <xf numFmtId="2" fontId="0" fillId="7" borderId="1" xfId="0" applyNumberFormat="1" applyFill="1" applyBorder="1" applyAlignment="1">
      <alignment wrapText="1"/>
    </xf>
    <xf numFmtId="2" fontId="10" fillId="7" borderId="1" xfId="0" applyNumberFormat="1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8" fontId="0" fillId="7" borderId="1" xfId="0" applyNumberFormat="1" applyFill="1" applyBorder="1"/>
    <xf numFmtId="8" fontId="10" fillId="7" borderId="1" xfId="0" applyNumberFormat="1" applyFont="1" applyFill="1" applyBorder="1"/>
    <xf numFmtId="0" fontId="5" fillId="7" borderId="1" xfId="0" applyFont="1" applyFill="1" applyBorder="1" applyAlignment="1">
      <alignment wrapText="1"/>
    </xf>
    <xf numFmtId="8" fontId="7" fillId="7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8" fontId="7" fillId="0" borderId="1" xfId="0" applyNumberFormat="1" applyFont="1" applyFill="1" applyBorder="1"/>
    <xf numFmtId="0" fontId="0" fillId="8" borderId="0" xfId="0" applyFill="1" applyAlignment="1">
      <alignment horizontal="right"/>
    </xf>
    <xf numFmtId="164" fontId="7" fillId="9" borderId="1" xfId="0" applyNumberFormat="1" applyFont="1" applyFill="1" applyBorder="1"/>
    <xf numFmtId="164" fontId="5" fillId="9" borderId="1" xfId="0" applyNumberFormat="1" applyFont="1" applyFill="1" applyBorder="1"/>
    <xf numFmtId="164" fontId="10" fillId="9" borderId="1" xfId="0" applyNumberFormat="1" applyFont="1" applyFill="1" applyBorder="1"/>
    <xf numFmtId="0" fontId="13" fillId="0" borderId="0" xfId="0" applyFont="1"/>
    <xf numFmtId="0" fontId="0" fillId="0" borderId="1" xfId="0" applyFont="1" applyBorder="1"/>
    <xf numFmtId="165" fontId="17" fillId="0" borderId="2" xfId="0" applyNumberFormat="1" applyFont="1" applyFill="1" applyBorder="1" applyAlignment="1">
      <alignment horizontal="center"/>
    </xf>
    <xf numFmtId="0" fontId="9" fillId="10" borderId="1" xfId="0" applyFont="1" applyFill="1" applyBorder="1"/>
    <xf numFmtId="164" fontId="9" fillId="10" borderId="1" xfId="0" applyNumberFormat="1" applyFont="1" applyFill="1" applyBorder="1"/>
    <xf numFmtId="164" fontId="12" fillId="10" borderId="1" xfId="0" applyNumberFormat="1" applyFont="1" applyFill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11" borderId="1" xfId="0" applyFill="1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right"/>
    </xf>
    <xf numFmtId="8" fontId="0" fillId="3" borderId="1" xfId="0" applyNumberFormat="1" applyFill="1" applyBorder="1" applyAlignment="1">
      <alignment horizontal="center" wrapText="1"/>
    </xf>
    <xf numFmtId="8" fontId="0" fillId="5" borderId="1" xfId="0" applyNumberFormat="1" applyFill="1" applyBorder="1" applyAlignment="1">
      <alignment horizontal="center" wrapText="1"/>
    </xf>
    <xf numFmtId="8" fontId="0" fillId="7" borderId="1" xfId="0" applyNumberFormat="1" applyFill="1" applyBorder="1" applyAlignment="1">
      <alignment horizontal="center" wrapText="1"/>
    </xf>
    <xf numFmtId="8" fontId="10" fillId="3" borderId="1" xfId="0" applyNumberFormat="1" applyFont="1" applyFill="1" applyBorder="1" applyAlignment="1">
      <alignment horizontal="center" wrapText="1"/>
    </xf>
    <xf numFmtId="8" fontId="10" fillId="5" borderId="1" xfId="0" applyNumberFormat="1" applyFont="1" applyFill="1" applyBorder="1" applyAlignment="1">
      <alignment horizontal="center" wrapText="1"/>
    </xf>
    <xf numFmtId="8" fontId="10" fillId="7" borderId="1" xfId="0" applyNumberFormat="1" applyFont="1" applyFill="1" applyBorder="1" applyAlignment="1">
      <alignment horizontal="center" wrapText="1"/>
    </xf>
    <xf numFmtId="0" fontId="13" fillId="6" borderId="1" xfId="0" applyFont="1" applyFill="1" applyBorder="1"/>
    <xf numFmtId="0" fontId="0" fillId="6" borderId="1" xfId="0" applyFill="1" applyBorder="1"/>
    <xf numFmtId="165" fontId="25" fillId="0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wrapText="1"/>
    </xf>
    <xf numFmtId="2" fontId="10" fillId="4" borderId="1" xfId="0" applyNumberFormat="1" applyFont="1" applyFill="1" applyBorder="1" applyAlignment="1">
      <alignment wrapText="1"/>
    </xf>
    <xf numFmtId="0" fontId="10" fillId="12" borderId="0" xfId="0" applyFont="1" applyFill="1"/>
    <xf numFmtId="0" fontId="19" fillId="4" borderId="1" xfId="0" applyFont="1" applyFill="1" applyBorder="1"/>
    <xf numFmtId="0" fontId="11" fillId="12" borderId="0" xfId="0" applyFont="1" applyFill="1"/>
    <xf numFmtId="0" fontId="0" fillId="11" borderId="2" xfId="0" applyFill="1" applyBorder="1" applyAlignment="1"/>
    <xf numFmtId="0" fontId="13" fillId="0" borderId="2" xfId="0" applyFont="1" applyBorder="1" applyAlignment="1"/>
    <xf numFmtId="0" fontId="13" fillId="6" borderId="2" xfId="0" applyFont="1" applyFill="1" applyBorder="1" applyAlignment="1"/>
    <xf numFmtId="0" fontId="0" fillId="6" borderId="2" xfId="0" applyFill="1" applyBorder="1" applyAlignment="1"/>
    <xf numFmtId="0" fontId="0" fillId="0" borderId="0" xfId="0" applyAlignment="1">
      <alignment horizontal="right"/>
    </xf>
    <xf numFmtId="0" fontId="10" fillId="0" borderId="1" xfId="0" applyFont="1" applyFill="1" applyBorder="1"/>
    <xf numFmtId="0" fontId="11" fillId="0" borderId="1" xfId="0" applyFont="1" applyFill="1" applyBorder="1"/>
    <xf numFmtId="0" fontId="6" fillId="0" borderId="1" xfId="0" applyFont="1" applyFill="1" applyBorder="1"/>
    <xf numFmtId="0" fontId="4" fillId="0" borderId="1" xfId="0" applyFont="1" applyFill="1" applyBorder="1"/>
    <xf numFmtId="164" fontId="3" fillId="9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8" fontId="3" fillId="3" borderId="1" xfId="0" applyNumberFormat="1" applyFont="1" applyFill="1" applyBorder="1"/>
    <xf numFmtId="8" fontId="3" fillId="6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8" fontId="3" fillId="5" borderId="1" xfId="0" applyNumberFormat="1" applyFont="1" applyFill="1" applyBorder="1"/>
    <xf numFmtId="8" fontId="3" fillId="0" borderId="1" xfId="0" applyNumberFormat="1" applyFont="1" applyFill="1" applyBorder="1"/>
    <xf numFmtId="0" fontId="3" fillId="7" borderId="1" xfId="0" applyFont="1" applyFill="1" applyBorder="1" applyAlignment="1">
      <alignment wrapText="1"/>
    </xf>
    <xf numFmtId="8" fontId="3" fillId="7" borderId="1" xfId="0" applyNumberFormat="1" applyFont="1" applyFill="1" applyBorder="1"/>
    <xf numFmtId="8" fontId="0" fillId="6" borderId="2" xfId="0" applyNumberFormat="1" applyFill="1" applyBorder="1" applyAlignment="1">
      <alignment horizontal="center" wrapText="1"/>
    </xf>
    <xf numFmtId="8" fontId="10" fillId="6" borderId="2" xfId="0" applyNumberFormat="1" applyFont="1" applyFill="1" applyBorder="1" applyAlignment="1">
      <alignment horizontal="center" wrapText="1"/>
    </xf>
    <xf numFmtId="8" fontId="19" fillId="0" borderId="0" xfId="0" applyNumberFormat="1" applyFont="1" applyFill="1" applyBorder="1" applyAlignment="1">
      <alignment horizontal="center" wrapText="1"/>
    </xf>
    <xf numFmtId="8" fontId="20" fillId="0" borderId="0" xfId="0" applyNumberFormat="1" applyFont="1" applyFill="1" applyBorder="1" applyAlignment="1">
      <alignment horizontal="center" wrapText="1"/>
    </xf>
    <xf numFmtId="2" fontId="0" fillId="0" borderId="0" xfId="0" applyNumberFormat="1"/>
    <xf numFmtId="2" fontId="10" fillId="0" borderId="0" xfId="0" applyNumberFormat="1" applyFont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64" fontId="7" fillId="0" borderId="1" xfId="0" applyNumberFormat="1" applyFont="1" applyFill="1" applyBorder="1"/>
    <xf numFmtId="164" fontId="5" fillId="0" borderId="1" xfId="0" applyNumberFormat="1" applyFont="1" applyFill="1" applyBorder="1"/>
    <xf numFmtId="164" fontId="10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9" fillId="0" borderId="1" xfId="0" applyNumberFormat="1" applyFont="1" applyFill="1" applyBorder="1"/>
    <xf numFmtId="164" fontId="12" fillId="0" borderId="1" xfId="0" applyNumberFormat="1" applyFont="1" applyFill="1" applyBorder="1"/>
    <xf numFmtId="0" fontId="0" fillId="6" borderId="1" xfId="0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8" fontId="0" fillId="6" borderId="1" xfId="0" applyNumberFormat="1" applyFill="1" applyBorder="1"/>
    <xf numFmtId="0" fontId="3" fillId="6" borderId="1" xfId="0" applyFont="1" applyFill="1" applyBorder="1"/>
    <xf numFmtId="164" fontId="3" fillId="6" borderId="1" xfId="0" applyNumberFormat="1" applyFont="1" applyFill="1" applyBorder="1"/>
    <xf numFmtId="164" fontId="10" fillId="6" borderId="1" xfId="0" applyNumberFormat="1" applyFont="1" applyFill="1" applyBorder="1"/>
    <xf numFmtId="0" fontId="3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9" fillId="6" borderId="1" xfId="0" applyFont="1" applyFill="1" applyBorder="1"/>
    <xf numFmtId="164" fontId="9" fillId="6" borderId="1" xfId="0" applyNumberFormat="1" applyFont="1" applyFill="1" applyBorder="1"/>
    <xf numFmtId="164" fontId="12" fillId="6" borderId="1" xfId="0" applyNumberFormat="1" applyFont="1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0" fontId="24" fillId="6" borderId="1" xfId="0" applyFont="1" applyFill="1" applyBorder="1" applyAlignment="1">
      <alignment horizontal="center" vertical="center"/>
    </xf>
    <xf numFmtId="8" fontId="0" fillId="2" borderId="1" xfId="0" applyNumberFormat="1" applyFill="1" applyBorder="1"/>
    <xf numFmtId="0" fontId="10" fillId="6" borderId="1" xfId="0" applyFont="1" applyFill="1" applyBorder="1"/>
    <xf numFmtId="0" fontId="11" fillId="6" borderId="1" xfId="0" applyFont="1" applyFill="1" applyBorder="1"/>
    <xf numFmtId="8" fontId="10" fillId="2" borderId="1" xfId="0" applyNumberFormat="1" applyFont="1" applyFill="1" applyBorder="1"/>
    <xf numFmtId="165" fontId="17" fillId="6" borderId="2" xfId="0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1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2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wrapText="1"/>
    </xf>
    <xf numFmtId="0" fontId="29" fillId="0" borderId="1" xfId="0" applyFont="1" applyBorder="1" applyAlignment="1">
      <alignment wrapText="1"/>
    </xf>
    <xf numFmtId="0" fontId="27" fillId="1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9" borderId="1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8" fontId="19" fillId="0" borderId="14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28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Fill="1" applyAlignment="1"/>
    <xf numFmtId="2" fontId="28" fillId="0" borderId="0" xfId="0" applyNumberFormat="1" applyFont="1" applyAlignment="1">
      <alignment horizontal="center" vertical="center" wrapText="1"/>
    </xf>
    <xf numFmtId="2" fontId="27" fillId="19" borderId="1" xfId="0" applyNumberFormat="1" applyFont="1" applyFill="1" applyBorder="1" applyAlignment="1">
      <alignment wrapText="1"/>
    </xf>
    <xf numFmtId="164" fontId="33" fillId="0" borderId="1" xfId="0" applyNumberFormat="1" applyFont="1" applyFill="1" applyBorder="1" applyAlignment="1">
      <alignment wrapText="1"/>
    </xf>
    <xf numFmtId="2" fontId="13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8" fontId="19" fillId="0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9" fillId="15" borderId="5" xfId="0" applyFont="1" applyFill="1" applyBorder="1" applyAlignment="1">
      <alignment horizontal="center" vertical="center" wrapText="1"/>
    </xf>
    <xf numFmtId="0" fontId="29" fillId="15" borderId="6" xfId="0" applyFont="1" applyFill="1" applyBorder="1" applyAlignment="1">
      <alignment horizontal="center"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29" fillId="16" borderId="5" xfId="0" applyFont="1" applyFill="1" applyBorder="1" applyAlignment="1">
      <alignment horizontal="center" vertical="center" wrapText="1"/>
    </xf>
    <xf numFmtId="0" fontId="29" fillId="16" borderId="6" xfId="0" applyFont="1" applyFill="1" applyBorder="1" applyAlignment="1">
      <alignment horizontal="center" vertical="center" wrapText="1"/>
    </xf>
    <xf numFmtId="0" fontId="29" fillId="16" borderId="7" xfId="0" applyFont="1" applyFill="1" applyBorder="1" applyAlignment="1">
      <alignment horizontal="center" vertical="center" wrapText="1"/>
    </xf>
    <xf numFmtId="0" fontId="29" fillId="17" borderId="5" xfId="0" applyFont="1" applyFill="1" applyBorder="1" applyAlignment="1">
      <alignment horizontal="center" vertical="center" wrapText="1"/>
    </xf>
    <xf numFmtId="0" fontId="29" fillId="17" borderId="6" xfId="0" applyFont="1" applyFill="1" applyBorder="1" applyAlignment="1">
      <alignment horizontal="center" vertical="center" wrapText="1"/>
    </xf>
    <xf numFmtId="0" fontId="29" fillId="17" borderId="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34" fillId="18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19" fillId="18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0" fillId="13" borderId="1" xfId="0" applyNumberForma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2" fontId="13" fillId="13" borderId="1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2" fontId="13" fillId="4" borderId="1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0" fontId="17" fillId="0" borderId="2" xfId="0" applyNumberFormat="1" applyFont="1" applyFill="1" applyBorder="1" applyAlignment="1">
      <alignment horizontal="center"/>
    </xf>
    <xf numFmtId="8" fontId="17" fillId="0" borderId="1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8" fontId="20" fillId="0" borderId="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12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27" fillId="13" borderId="1" xfId="0" applyNumberFormat="1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8" fontId="19" fillId="0" borderId="2" xfId="0" applyNumberFormat="1" applyFont="1" applyFill="1" applyBorder="1" applyAlignment="1">
      <alignment horizontal="center" wrapText="1"/>
    </xf>
    <xf numFmtId="8" fontId="19" fillId="0" borderId="4" xfId="0" applyNumberFormat="1" applyFont="1" applyFill="1" applyBorder="1" applyAlignment="1">
      <alignment horizontal="center" wrapText="1"/>
    </xf>
    <xf numFmtId="8" fontId="19" fillId="0" borderId="3" xfId="0" applyNumberFormat="1" applyFont="1" applyFill="1" applyBorder="1" applyAlignment="1">
      <alignment horizontal="center" wrapText="1"/>
    </xf>
    <xf numFmtId="8" fontId="20" fillId="0" borderId="2" xfId="0" applyNumberFormat="1" applyFont="1" applyFill="1" applyBorder="1" applyAlignment="1">
      <alignment horizontal="center" wrapText="1"/>
    </xf>
    <xf numFmtId="8" fontId="20" fillId="0" borderId="4" xfId="0" applyNumberFormat="1" applyFont="1" applyFill="1" applyBorder="1" applyAlignment="1">
      <alignment horizontal="center" wrapText="1"/>
    </xf>
    <xf numFmtId="8" fontId="20" fillId="0" borderId="3" xfId="0" applyNumberFormat="1" applyFont="1" applyFill="1" applyBorder="1" applyAlignment="1">
      <alignment horizont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center" wrapText="1"/>
    </xf>
    <xf numFmtId="0" fontId="18" fillId="6" borderId="9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11" xfId="0" applyFont="1" applyFill="1" applyBorder="1" applyAlignment="1">
      <alignment horizontal="right" vertical="center"/>
    </xf>
    <xf numFmtId="0" fontId="18" fillId="6" borderId="12" xfId="0" applyFont="1" applyFill="1" applyBorder="1" applyAlignment="1">
      <alignment horizontal="right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3" xfId="0" applyFont="1" applyFill="1" applyBorder="1" applyAlignment="1">
      <alignment horizontal="right" vertical="center"/>
    </xf>
    <xf numFmtId="0" fontId="0" fillId="9" borderId="0" xfId="0" applyFill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left"/>
    </xf>
    <xf numFmtId="2" fontId="17" fillId="0" borderId="1" xfId="0" applyNumberFormat="1" applyFont="1" applyFill="1" applyBorder="1" applyAlignment="1" applyProtection="1">
      <alignment horizontal="center"/>
    </xf>
    <xf numFmtId="2" fontId="17" fillId="0" borderId="2" xfId="0" applyNumberFormat="1" applyFont="1" applyFill="1" applyBorder="1" applyAlignment="1" applyProtection="1">
      <alignment horizontal="center"/>
    </xf>
    <xf numFmtId="10" fontId="17" fillId="0" borderId="1" xfId="0" applyNumberFormat="1" applyFont="1" applyFill="1" applyBorder="1" applyAlignment="1" applyProtection="1">
      <alignment horizontal="center"/>
    </xf>
    <xf numFmtId="10" fontId="17" fillId="0" borderId="2" xfId="0" applyNumberFormat="1" applyFont="1" applyFill="1" applyBorder="1" applyAlignment="1" applyProtection="1">
      <alignment horizontal="center"/>
    </xf>
    <xf numFmtId="164" fontId="0" fillId="0" borderId="10" xfId="0" applyNumberFormat="1" applyFill="1" applyBorder="1" applyAlignment="1">
      <alignment horizontal="center"/>
    </xf>
    <xf numFmtId="2" fontId="27" fillId="18" borderId="0" xfId="0" applyNumberFormat="1" applyFont="1" applyFill="1" applyBorder="1" applyAlignment="1">
      <alignment horizontal="center" wrapText="1"/>
    </xf>
    <xf numFmtId="2" fontId="27" fillId="1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9" fillId="12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zoomScale="93" zoomScaleNormal="93" workbookViewId="0">
      <selection activeCell="K46" sqref="K46"/>
    </sheetView>
  </sheetViews>
  <sheetFormatPr defaultColWidth="8.88671875" defaultRowHeight="14.4"/>
  <cols>
    <col min="1" max="1" width="12.109375" style="169" customWidth="1"/>
    <col min="2" max="16384" width="8.88671875" style="169"/>
  </cols>
  <sheetData>
    <row r="1" spans="1:21" ht="18">
      <c r="A1" s="210" t="s">
        <v>157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170"/>
      <c r="P1" s="170"/>
      <c r="Q1" s="170"/>
      <c r="R1" s="170"/>
      <c r="S1" s="170"/>
      <c r="T1" s="170"/>
      <c r="U1" s="170"/>
    </row>
    <row r="2" spans="1:21" ht="9.6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>
      <c r="A3" s="179" t="s">
        <v>158</v>
      </c>
      <c r="B3" s="179"/>
      <c r="C3" s="179"/>
      <c r="D3" s="179"/>
      <c r="E3" s="179"/>
      <c r="F3" s="179"/>
      <c r="G3" s="178"/>
      <c r="H3" s="178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9.6" customHeight="1">
      <c r="A4" s="171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1">
      <c r="A5" s="215" t="s">
        <v>159</v>
      </c>
      <c r="B5" s="215"/>
      <c r="C5" s="215"/>
      <c r="D5" s="215"/>
      <c r="E5" s="215"/>
      <c r="F5" s="215"/>
      <c r="G5" s="215"/>
      <c r="H5" s="215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 ht="18" customHeight="1">
      <c r="A6" s="222" t="s">
        <v>123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</row>
    <row r="7" spans="1:21" ht="27" customHeight="1">
      <c r="A7" s="222" t="s">
        <v>117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</row>
    <row r="8" spans="1:21" ht="18" customHeight="1">
      <c r="A8" s="222" t="s">
        <v>118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</row>
    <row r="9" spans="1:21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>
      <c r="A10" s="172" t="s">
        <v>115</v>
      </c>
      <c r="B10" s="170"/>
      <c r="C10" s="170"/>
      <c r="D10" s="170"/>
      <c r="E10" s="170"/>
      <c r="F10" s="170"/>
      <c r="G10" s="170" t="s">
        <v>133</v>
      </c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1">
      <c r="A11" s="223" t="s">
        <v>116</v>
      </c>
      <c r="B11" s="223"/>
      <c r="C11" s="223"/>
      <c r="D11" s="223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1">
      <c r="A12" s="224" t="s">
        <v>120</v>
      </c>
      <c r="B12" s="225"/>
      <c r="C12" s="225"/>
      <c r="D12" s="225"/>
      <c r="E12" s="225"/>
      <c r="F12" s="225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</row>
    <row r="13" spans="1:21">
      <c r="A13" s="224" t="s">
        <v>136</v>
      </c>
      <c r="B13" s="225"/>
      <c r="C13" s="225"/>
      <c r="D13" s="225"/>
      <c r="E13" s="225"/>
      <c r="F13" s="225"/>
      <c r="G13" s="225"/>
      <c r="H13" s="225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1:21">
      <c r="A14" s="227" t="s">
        <v>119</v>
      </c>
      <c r="B14" s="227"/>
      <c r="C14" s="227"/>
      <c r="D14" s="227"/>
      <c r="E14" s="227"/>
      <c r="F14" s="227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</row>
    <row r="15" spans="1:21">
      <c r="A15" s="224" t="s">
        <v>121</v>
      </c>
      <c r="B15" s="225"/>
      <c r="C15" s="225"/>
      <c r="D15" s="225"/>
      <c r="E15" s="225"/>
      <c r="F15" s="22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</row>
    <row r="16" spans="1:21">
      <c r="A16" s="228" t="s">
        <v>160</v>
      </c>
      <c r="B16" s="225"/>
      <c r="C16" s="225"/>
      <c r="D16" s="225"/>
      <c r="E16" s="225"/>
      <c r="F16" s="225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>
      <c r="A17" s="229" t="s">
        <v>122</v>
      </c>
      <c r="B17" s="230"/>
      <c r="C17" s="230"/>
      <c r="D17" s="230"/>
      <c r="E17" s="230"/>
      <c r="F17" s="23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9" spans="1:21">
      <c r="A19" s="172" t="s">
        <v>124</v>
      </c>
    </row>
    <row r="20" spans="1:21" s="173" customFormat="1" ht="14.4" customHeight="1">
      <c r="A20" s="165" t="s">
        <v>132</v>
      </c>
      <c r="B20" s="226" t="s">
        <v>131</v>
      </c>
      <c r="C20" s="226"/>
      <c r="D20" s="226" t="s">
        <v>125</v>
      </c>
      <c r="E20" s="226"/>
      <c r="F20" s="226"/>
      <c r="G20" s="165" t="s">
        <v>132</v>
      </c>
      <c r="H20" s="226" t="s">
        <v>131</v>
      </c>
      <c r="I20" s="226"/>
      <c r="J20" s="226" t="s">
        <v>125</v>
      </c>
      <c r="K20" s="226"/>
      <c r="L20" s="226"/>
      <c r="M20" s="165" t="s">
        <v>132</v>
      </c>
      <c r="N20" s="226" t="s">
        <v>131</v>
      </c>
      <c r="O20" s="226"/>
      <c r="P20" s="226" t="s">
        <v>125</v>
      </c>
      <c r="Q20" s="226"/>
      <c r="R20" s="226"/>
    </row>
    <row r="21" spans="1:21" s="173" customFormat="1" ht="18" customHeight="1">
      <c r="A21" s="211">
        <v>1</v>
      </c>
      <c r="B21" s="194" t="s">
        <v>150</v>
      </c>
      <c r="C21" s="194"/>
      <c r="D21" s="194" t="s">
        <v>126</v>
      </c>
      <c r="E21" s="194"/>
      <c r="F21" s="194"/>
      <c r="G21" s="216">
        <v>2</v>
      </c>
      <c r="H21" s="194" t="s">
        <v>129</v>
      </c>
      <c r="I21" s="194"/>
      <c r="J21" s="194" t="s">
        <v>126</v>
      </c>
      <c r="K21" s="194"/>
      <c r="L21" s="194"/>
      <c r="M21" s="219">
        <v>3</v>
      </c>
      <c r="N21" s="194" t="s">
        <v>130</v>
      </c>
      <c r="O21" s="194"/>
      <c r="P21" s="194" t="s">
        <v>127</v>
      </c>
      <c r="Q21" s="194"/>
      <c r="R21" s="194"/>
    </row>
    <row r="22" spans="1:21" s="173" customFormat="1" ht="60" customHeight="1">
      <c r="A22" s="212"/>
      <c r="B22" s="194" t="s">
        <v>128</v>
      </c>
      <c r="C22" s="194"/>
      <c r="D22" s="194" t="s">
        <v>127</v>
      </c>
      <c r="E22" s="194"/>
      <c r="F22" s="194"/>
      <c r="G22" s="217"/>
      <c r="H22" s="194"/>
      <c r="I22" s="194"/>
      <c r="J22" s="194" t="s">
        <v>127</v>
      </c>
      <c r="K22" s="194"/>
      <c r="L22" s="194"/>
      <c r="M22" s="220"/>
      <c r="N22" s="194"/>
      <c r="O22" s="194"/>
      <c r="P22" s="194"/>
      <c r="Q22" s="194"/>
      <c r="R22" s="194"/>
    </row>
    <row r="23" spans="1:21" s="173" customFormat="1">
      <c r="A23" s="213"/>
      <c r="B23" s="214" t="s">
        <v>154</v>
      </c>
      <c r="C23" s="214"/>
      <c r="D23" s="214"/>
      <c r="E23" s="214"/>
      <c r="F23" s="214"/>
      <c r="G23" s="218"/>
      <c r="H23" s="214" t="s">
        <v>155</v>
      </c>
      <c r="I23" s="214"/>
      <c r="J23" s="214"/>
      <c r="K23" s="214"/>
      <c r="L23" s="214"/>
      <c r="M23" s="221"/>
      <c r="N23" s="214" t="s">
        <v>156</v>
      </c>
      <c r="O23" s="214"/>
      <c r="P23" s="214"/>
      <c r="Q23" s="214"/>
      <c r="R23" s="214"/>
    </row>
    <row r="24" spans="1:21" s="173" customFormat="1" ht="23.4" customHeight="1">
      <c r="A24" s="197" t="s">
        <v>145</v>
      </c>
      <c r="B24" s="197"/>
      <c r="C24" s="197"/>
      <c r="D24" s="197"/>
      <c r="E24" s="197"/>
      <c r="F24" s="197"/>
      <c r="G24" s="197"/>
      <c r="H24" s="197"/>
    </row>
    <row r="25" spans="1:21" s="173" customFormat="1" ht="20.399999999999999" customHeight="1">
      <c r="A25" s="173">
        <v>1</v>
      </c>
      <c r="B25" s="197" t="s">
        <v>134</v>
      </c>
      <c r="C25" s="197"/>
      <c r="D25" s="197"/>
      <c r="E25" s="197"/>
      <c r="F25" s="197"/>
      <c r="G25" s="197"/>
      <c r="H25" s="197"/>
      <c r="I25" s="197"/>
    </row>
    <row r="26" spans="1:21" s="173" customFormat="1" ht="17.399999999999999" customHeight="1">
      <c r="A26" s="173">
        <v>2</v>
      </c>
      <c r="B26" s="197" t="s">
        <v>135</v>
      </c>
      <c r="C26" s="197"/>
      <c r="D26" s="197"/>
      <c r="E26" s="197"/>
      <c r="F26" s="197"/>
      <c r="G26" s="197"/>
      <c r="H26" s="197"/>
      <c r="I26" s="197"/>
    </row>
    <row r="27" spans="1:21" s="173" customFormat="1" ht="17.399999999999999" customHeight="1">
      <c r="B27" s="200" t="s">
        <v>152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</row>
    <row r="28" spans="1:21" s="173" customFormat="1" ht="18" customHeight="1">
      <c r="A28" s="173">
        <v>3</v>
      </c>
      <c r="B28" s="197" t="s">
        <v>151</v>
      </c>
      <c r="C28" s="197"/>
      <c r="D28" s="197"/>
      <c r="E28" s="197"/>
      <c r="F28" s="197"/>
    </row>
    <row r="29" spans="1:21" s="173" customFormat="1" ht="48" customHeight="1">
      <c r="B29" s="198" t="s">
        <v>161</v>
      </c>
      <c r="C29" s="198"/>
      <c r="D29" s="197" t="s">
        <v>137</v>
      </c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</row>
    <row r="30" spans="1:21" s="173" customFormat="1" ht="16.95" customHeight="1">
      <c r="B30" s="199" t="s">
        <v>162</v>
      </c>
      <c r="C30" s="199"/>
      <c r="D30" s="197" t="s">
        <v>153</v>
      </c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</row>
    <row r="31" spans="1:21" s="173" customFormat="1" ht="17.399999999999999" customHeight="1">
      <c r="A31" s="173">
        <v>4</v>
      </c>
      <c r="B31" s="197" t="s">
        <v>138</v>
      </c>
      <c r="C31" s="197"/>
      <c r="D31" s="197"/>
      <c r="E31" s="197"/>
      <c r="F31" s="197"/>
      <c r="G31" s="197"/>
      <c r="H31" s="197"/>
      <c r="I31" s="197"/>
      <c r="J31" s="197"/>
    </row>
    <row r="32" spans="1:21" s="173" customFormat="1" ht="29.4" customHeight="1">
      <c r="A32" s="176"/>
      <c r="B32" s="208" t="s">
        <v>139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3" t="s">
        <v>143</v>
      </c>
      <c r="M32" s="203"/>
      <c r="N32" s="203"/>
      <c r="O32" s="203"/>
      <c r="P32" s="203"/>
      <c r="Q32" s="203"/>
      <c r="R32" s="203"/>
      <c r="S32" s="174" t="s">
        <v>140</v>
      </c>
    </row>
    <row r="33" spans="1:23" s="173" customFormat="1">
      <c r="B33" s="203" t="s">
        <v>141</v>
      </c>
      <c r="C33" s="203"/>
      <c r="D33" s="203"/>
      <c r="E33" s="203"/>
      <c r="F33" s="203"/>
      <c r="G33" s="203"/>
      <c r="H33" s="203"/>
      <c r="I33" s="203"/>
      <c r="J33" s="203"/>
      <c r="K33" s="203"/>
      <c r="L33" s="209" t="s">
        <v>142</v>
      </c>
      <c r="M33" s="209"/>
      <c r="N33" s="209"/>
      <c r="O33" s="209"/>
      <c r="P33" s="209"/>
      <c r="Q33" s="209"/>
      <c r="R33" s="209"/>
      <c r="S33" s="175" t="s">
        <v>48</v>
      </c>
    </row>
    <row r="34" spans="1:23" s="173" customFormat="1"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1" t="s">
        <v>141</v>
      </c>
      <c r="M34" s="201"/>
      <c r="N34" s="201"/>
      <c r="O34" s="201"/>
      <c r="P34" s="201"/>
      <c r="Q34" s="201"/>
      <c r="R34" s="201"/>
      <c r="S34" s="175" t="s">
        <v>49</v>
      </c>
    </row>
    <row r="35" spans="1:23" ht="14.4" customHeight="1"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2" t="s">
        <v>144</v>
      </c>
      <c r="M35" s="202"/>
      <c r="N35" s="202"/>
      <c r="O35" s="202"/>
      <c r="P35" s="202"/>
      <c r="Q35" s="202"/>
      <c r="R35" s="202"/>
      <c r="S35" s="177" t="s">
        <v>50</v>
      </c>
    </row>
    <row r="36" spans="1:23">
      <c r="B36" s="204" t="s">
        <v>142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5" t="s">
        <v>142</v>
      </c>
      <c r="M36" s="205"/>
      <c r="N36" s="205"/>
      <c r="O36" s="205"/>
      <c r="P36" s="205"/>
      <c r="Q36" s="205"/>
      <c r="R36" s="205"/>
      <c r="S36" s="175" t="s">
        <v>51</v>
      </c>
    </row>
    <row r="37" spans="1:23"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6" t="s">
        <v>141</v>
      </c>
      <c r="M37" s="206"/>
      <c r="N37" s="206"/>
      <c r="O37" s="206"/>
      <c r="P37" s="206"/>
      <c r="Q37" s="206"/>
      <c r="R37" s="206"/>
      <c r="S37" s="175" t="s">
        <v>52</v>
      </c>
    </row>
    <row r="38" spans="1:23"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7" t="s">
        <v>144</v>
      </c>
      <c r="M38" s="207"/>
      <c r="N38" s="207"/>
      <c r="O38" s="207"/>
      <c r="P38" s="207"/>
      <c r="Q38" s="207"/>
      <c r="R38" s="207"/>
      <c r="S38" s="177" t="s">
        <v>53</v>
      </c>
    </row>
    <row r="39" spans="1:23">
      <c r="A39" s="169">
        <v>5</v>
      </c>
      <c r="B39" s="169" t="s">
        <v>146</v>
      </c>
    </row>
    <row r="40" spans="1:23">
      <c r="A40" s="191" t="s">
        <v>178</v>
      </c>
      <c r="B40" s="196" t="s">
        <v>175</v>
      </c>
      <c r="C40" s="196"/>
      <c r="D40" s="169" t="s">
        <v>102</v>
      </c>
    </row>
    <row r="41" spans="1:23" ht="15" customHeight="1">
      <c r="A41" s="191"/>
      <c r="B41" s="196" t="s">
        <v>176</v>
      </c>
      <c r="C41" s="196"/>
      <c r="D41" s="192" t="s">
        <v>179</v>
      </c>
      <c r="E41" s="192"/>
      <c r="F41" s="192"/>
      <c r="G41" s="192"/>
      <c r="H41" s="192"/>
      <c r="I41" s="192"/>
      <c r="J41" s="192"/>
      <c r="K41" s="192"/>
      <c r="L41" s="192"/>
    </row>
    <row r="42" spans="1:23">
      <c r="A42" s="191"/>
      <c r="B42" s="196" t="s">
        <v>177</v>
      </c>
      <c r="C42" s="196"/>
      <c r="D42" s="169" t="s">
        <v>180</v>
      </c>
    </row>
    <row r="43" spans="1:23" ht="44.4" customHeight="1">
      <c r="A43" s="193" t="s">
        <v>174</v>
      </c>
      <c r="B43" s="193"/>
      <c r="C43" s="193"/>
      <c r="D43" s="193"/>
      <c r="E43" s="195" t="s">
        <v>184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</row>
    <row r="44" spans="1:23" ht="43.95" customHeight="1">
      <c r="B44" s="199" t="s">
        <v>162</v>
      </c>
      <c r="C44" s="199"/>
      <c r="D44" s="197" t="s">
        <v>147</v>
      </c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</row>
    <row r="45" spans="1:23" ht="34.200000000000003" customHeight="1">
      <c r="B45" s="199" t="s">
        <v>163</v>
      </c>
      <c r="C45" s="199"/>
      <c r="D45" s="197" t="s">
        <v>148</v>
      </c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</row>
    <row r="46" spans="1:23">
      <c r="A46" s="169" t="s">
        <v>149</v>
      </c>
    </row>
  </sheetData>
  <sheetProtection algorithmName="SHA-512" hashValue="Ybo239wH7q93xkh0fg1qsbt2ZTPJTu4MevA9c2tYxwXtu+bQ2CoR6LG2vPvwlY6DHQrxwdx64T0Dv5JaRYE1vA==" saltValue="i9GqwLE00hV8SpWfASR7qw==" spinCount="100000" sheet="1" objects="1" scenarios="1" formatCells="0" formatColumns="0" formatRows="0" insertColumns="0" insertRows="0" insertHyperlinks="0" deleteColumns="0" deleteRows="0" sort="0" autoFilter="0" pivotTables="0"/>
  <mergeCells count="64">
    <mergeCell ref="A8:U8"/>
    <mergeCell ref="A6:U6"/>
    <mergeCell ref="A11:D11"/>
    <mergeCell ref="A13:H13"/>
    <mergeCell ref="B20:C20"/>
    <mergeCell ref="D20:F20"/>
    <mergeCell ref="A12:F12"/>
    <mergeCell ref="A14:F14"/>
    <mergeCell ref="A15:F15"/>
    <mergeCell ref="A16:F16"/>
    <mergeCell ref="A17:F17"/>
    <mergeCell ref="N20:O20"/>
    <mergeCell ref="P20:R20"/>
    <mergeCell ref="J20:L20"/>
    <mergeCell ref="H20:I20"/>
    <mergeCell ref="A1:N1"/>
    <mergeCell ref="A24:H24"/>
    <mergeCell ref="B25:I25"/>
    <mergeCell ref="B26:I26"/>
    <mergeCell ref="B21:C21"/>
    <mergeCell ref="B22:C22"/>
    <mergeCell ref="A21:A23"/>
    <mergeCell ref="B23:F23"/>
    <mergeCell ref="H23:L23"/>
    <mergeCell ref="A5:H5"/>
    <mergeCell ref="N23:R23"/>
    <mergeCell ref="G21:G23"/>
    <mergeCell ref="M21:M23"/>
    <mergeCell ref="D21:F21"/>
    <mergeCell ref="D22:F22"/>
    <mergeCell ref="A7:U7"/>
    <mergeCell ref="B45:C45"/>
    <mergeCell ref="B44:C44"/>
    <mergeCell ref="D45:S45"/>
    <mergeCell ref="B27:M27"/>
    <mergeCell ref="B30:C30"/>
    <mergeCell ref="D30:R30"/>
    <mergeCell ref="L34:R34"/>
    <mergeCell ref="L35:R35"/>
    <mergeCell ref="B33:K35"/>
    <mergeCell ref="B36:K38"/>
    <mergeCell ref="L36:R36"/>
    <mergeCell ref="L37:R37"/>
    <mergeCell ref="L38:R38"/>
    <mergeCell ref="B32:K32"/>
    <mergeCell ref="L32:R32"/>
    <mergeCell ref="L33:R33"/>
    <mergeCell ref="D44:S44"/>
    <mergeCell ref="B28:F28"/>
    <mergeCell ref="B29:C29"/>
    <mergeCell ref="D29:R29"/>
    <mergeCell ref="B31:J31"/>
    <mergeCell ref="A40:A42"/>
    <mergeCell ref="D41:L41"/>
    <mergeCell ref="A43:D43"/>
    <mergeCell ref="N21:O22"/>
    <mergeCell ref="P21:R22"/>
    <mergeCell ref="E43:W43"/>
    <mergeCell ref="H21:I22"/>
    <mergeCell ref="J22:L22"/>
    <mergeCell ref="B40:C40"/>
    <mergeCell ref="B41:C41"/>
    <mergeCell ref="B42:C42"/>
    <mergeCell ref="J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view="pageBreakPreview" topLeftCell="A16" zoomScale="84" zoomScaleNormal="90" zoomScaleSheetLayoutView="84" workbookViewId="0">
      <selection activeCell="J35" sqref="J35:L35"/>
    </sheetView>
  </sheetViews>
  <sheetFormatPr defaultRowHeight="14.4"/>
  <cols>
    <col min="1" max="1" width="14.33203125" customWidth="1"/>
    <col min="2" max="2" width="18.44140625" customWidth="1"/>
    <col min="3" max="3" width="70.44140625" customWidth="1"/>
    <col min="4" max="4" width="18" customWidth="1"/>
    <col min="5" max="5" width="16.33203125" customWidth="1"/>
    <col min="6" max="6" width="17.6640625" style="11" customWidth="1"/>
    <col min="7" max="7" width="14.88671875" style="11" customWidth="1"/>
    <col min="8" max="8" width="16.44140625" style="11" customWidth="1"/>
    <col min="9" max="9" width="17.5546875" style="11" customWidth="1"/>
    <col min="11" max="11" width="8.44140625" customWidth="1"/>
    <col min="12" max="12" width="10.109375" customWidth="1"/>
    <col min="13" max="13" width="13.6640625" customWidth="1"/>
  </cols>
  <sheetData>
    <row r="1" spans="1:13" ht="24.75" customHeight="1">
      <c r="A1" s="285" t="s">
        <v>85</v>
      </c>
      <c r="B1" s="285"/>
      <c r="C1" s="285"/>
      <c r="D1" s="285"/>
      <c r="E1" s="81"/>
      <c r="F1" s="81"/>
      <c r="G1" s="81"/>
      <c r="H1" s="81"/>
      <c r="I1" s="81"/>
      <c r="J1" s="281" t="s">
        <v>67</v>
      </c>
      <c r="K1" s="281"/>
      <c r="L1" s="281"/>
      <c r="M1" s="281"/>
    </row>
    <row r="2" spans="1:13" ht="15" customHeight="1">
      <c r="A2" s="282" t="s">
        <v>56</v>
      </c>
      <c r="B2" s="282"/>
      <c r="C2" s="67" t="s">
        <v>185</v>
      </c>
      <c r="D2" t="s">
        <v>64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 ht="52.5" customHeight="1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" customHeight="1">
      <c r="A4" s="30">
        <v>1</v>
      </c>
      <c r="B4" s="58" t="s">
        <v>45</v>
      </c>
      <c r="C4" s="30" t="s">
        <v>4</v>
      </c>
      <c r="D4" s="278">
        <v>200</v>
      </c>
      <c r="E4" s="278"/>
      <c r="F4" s="278"/>
      <c r="G4" s="278"/>
      <c r="H4" s="278"/>
      <c r="I4" s="279"/>
      <c r="J4" s="85"/>
      <c r="K4" s="30"/>
      <c r="L4" s="30">
        <v>2.42</v>
      </c>
      <c r="M4" s="30">
        <v>10.89</v>
      </c>
    </row>
    <row r="5" spans="1:13" s="57" customFormat="1" ht="18">
      <c r="A5" s="30" t="s">
        <v>0</v>
      </c>
      <c r="B5" s="276" t="s">
        <v>43</v>
      </c>
      <c r="C5" s="30" t="s">
        <v>57</v>
      </c>
      <c r="D5" s="254">
        <v>8.01</v>
      </c>
      <c r="E5" s="254"/>
      <c r="F5" s="254"/>
      <c r="G5" s="254"/>
      <c r="H5" s="254"/>
      <c r="I5" s="255"/>
      <c r="J5" s="86"/>
      <c r="K5" s="76"/>
      <c r="L5" s="30">
        <v>1.59</v>
      </c>
      <c r="M5" s="30">
        <v>7.16</v>
      </c>
    </row>
    <row r="6" spans="1:13" s="57" customFormat="1" ht="18">
      <c r="A6" s="30" t="s">
        <v>1</v>
      </c>
      <c r="B6" s="277"/>
      <c r="C6" s="30" t="s">
        <v>58</v>
      </c>
      <c r="D6" s="254">
        <v>4.5</v>
      </c>
      <c r="E6" s="254"/>
      <c r="F6" s="254"/>
      <c r="G6" s="254"/>
      <c r="H6" s="254"/>
      <c r="I6" s="255"/>
      <c r="J6" s="86"/>
      <c r="K6" s="76"/>
      <c r="L6" s="30">
        <v>4</v>
      </c>
      <c r="M6" s="30">
        <v>18</v>
      </c>
    </row>
    <row r="7" spans="1:13" ht="17.25" customHeight="1">
      <c r="A7" s="6" t="s">
        <v>7</v>
      </c>
      <c r="B7" s="6"/>
      <c r="C7" s="82" t="s">
        <v>11</v>
      </c>
      <c r="D7" s="246">
        <f>D5*D6</f>
        <v>36.045000000000002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">
      <c r="A8" s="3" t="s">
        <v>14</v>
      </c>
      <c r="B8" s="251" t="s">
        <v>42</v>
      </c>
      <c r="C8" s="30" t="s">
        <v>9</v>
      </c>
      <c r="D8" s="254">
        <v>77.599999999999994</v>
      </c>
      <c r="E8" s="254"/>
      <c r="F8" s="254"/>
      <c r="G8" s="254"/>
      <c r="H8" s="254"/>
      <c r="I8" s="255"/>
      <c r="J8" s="87"/>
      <c r="K8" s="77"/>
      <c r="L8" s="3"/>
      <c r="M8" s="3"/>
    </row>
    <row r="9" spans="1:13" ht="18">
      <c r="A9" s="3" t="s">
        <v>2</v>
      </c>
      <c r="B9" s="252"/>
      <c r="C9" s="30" t="s">
        <v>164</v>
      </c>
      <c r="D9" s="256">
        <v>0.3</v>
      </c>
      <c r="E9" s="256"/>
      <c r="F9" s="256"/>
      <c r="G9" s="256"/>
      <c r="H9" s="256"/>
      <c r="I9" s="257"/>
      <c r="J9" s="84">
        <f>SUM(J4:J8)</f>
        <v>0</v>
      </c>
      <c r="K9" s="66">
        <f>SUM(K4:K8)</f>
        <v>0</v>
      </c>
      <c r="L9" s="66">
        <f>SUM(L4:L8)</f>
        <v>8.01</v>
      </c>
      <c r="M9" s="66">
        <f>SUM(M4:M8)</f>
        <v>36.049999999999997</v>
      </c>
    </row>
    <row r="10" spans="1:13" ht="29.4">
      <c r="A10" s="4" t="s">
        <v>3</v>
      </c>
      <c r="B10" s="253"/>
      <c r="C10" s="32" t="s">
        <v>5</v>
      </c>
      <c r="D10" s="258">
        <v>3100.9</v>
      </c>
      <c r="E10" s="258"/>
      <c r="F10" s="258"/>
      <c r="G10" s="258"/>
      <c r="H10" s="258"/>
      <c r="I10" s="258"/>
      <c r="L10" s="88"/>
      <c r="M10" s="65" t="s">
        <v>66</v>
      </c>
    </row>
    <row r="11" spans="1:13" ht="19.5" customHeight="1">
      <c r="A11" s="259" t="s">
        <v>47</v>
      </c>
      <c r="B11" s="260"/>
      <c r="C11" s="261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>
        <f>M9/L9</f>
        <v>4.500624219725343</v>
      </c>
    </row>
    <row r="12" spans="1:13" ht="73.95" customHeight="1">
      <c r="A12" s="262"/>
      <c r="B12" s="263"/>
      <c r="C12" s="264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65" t="s">
        <v>46</v>
      </c>
      <c r="B13" s="266"/>
      <c r="C13" s="267"/>
      <c r="D13" s="208" t="s">
        <v>54</v>
      </c>
      <c r="E13" s="208"/>
      <c r="F13" s="208"/>
      <c r="G13" s="268" t="s">
        <v>55</v>
      </c>
      <c r="H13" s="268"/>
      <c r="I13" s="268"/>
    </row>
    <row r="14" spans="1:13" ht="17.399999999999999" customHeight="1">
      <c r="A14" s="4" t="s">
        <v>15</v>
      </c>
      <c r="B14" s="269" t="s">
        <v>8</v>
      </c>
      <c r="C14" s="18" t="s">
        <v>18</v>
      </c>
      <c r="D14" s="79">
        <f>D8*D9</f>
        <v>23.279999999999998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399999999999999" customHeight="1">
      <c r="A15" s="89" t="s">
        <v>15</v>
      </c>
      <c r="B15" s="270"/>
      <c r="C15" s="33" t="s">
        <v>19</v>
      </c>
      <c r="D15" s="23"/>
      <c r="E15" s="23"/>
      <c r="F15" s="23"/>
      <c r="G15" s="80">
        <f>D8*D9</f>
        <v>23.279999999999998</v>
      </c>
      <c r="H15" s="24"/>
      <c r="I15" s="24"/>
      <c r="J15" s="272"/>
      <c r="K15" s="273"/>
    </row>
    <row r="16" spans="1:13" ht="17.399999999999999" customHeight="1">
      <c r="A16" s="90" t="s">
        <v>15</v>
      </c>
      <c r="B16" s="270"/>
      <c r="C16" s="19" t="s">
        <v>20</v>
      </c>
      <c r="D16" s="15"/>
      <c r="E16" s="79">
        <f>D8*D9</f>
        <v>23.279999999999998</v>
      </c>
      <c r="F16" s="35"/>
      <c r="G16" s="36"/>
      <c r="H16" s="36"/>
      <c r="I16" s="36"/>
      <c r="J16" s="272"/>
      <c r="K16" s="273"/>
    </row>
    <row r="17" spans="1:11" ht="17.399999999999999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80">
        <f>D8*D9</f>
        <v>23.279999999999998</v>
      </c>
      <c r="I17" s="36"/>
      <c r="J17" s="272"/>
      <c r="K17" s="273"/>
    </row>
    <row r="18" spans="1:11" ht="17.399999999999999" customHeight="1">
      <c r="A18" s="90" t="s">
        <v>15</v>
      </c>
      <c r="B18" s="270"/>
      <c r="C18" s="37" t="s">
        <v>26</v>
      </c>
      <c r="D18" s="41"/>
      <c r="E18" s="41"/>
      <c r="F18" s="79">
        <f>D8*D9</f>
        <v>23.279999999999998</v>
      </c>
      <c r="G18" s="36"/>
      <c r="H18" s="36"/>
      <c r="I18" s="36"/>
      <c r="J18" s="272"/>
      <c r="K18" s="273"/>
    </row>
    <row r="19" spans="1:11" ht="17.399999999999999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80">
        <f>D8*D9</f>
        <v>23.279999999999998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>
        <f>D10/D14</f>
        <v>133.20017182130587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23</v>
      </c>
      <c r="D21" s="9"/>
      <c r="E21" s="9"/>
      <c r="F21" s="9"/>
      <c r="G21" s="26">
        <f>D10/G15</f>
        <v>133.20017182130587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>
        <f>D10/E16</f>
        <v>133.20017182130587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>
        <f>D10/H17</f>
        <v>133.20017182130587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>
        <f>D10/F18</f>
        <v>133.20017182130587</v>
      </c>
      <c r="G24" s="27"/>
      <c r="H24" s="27"/>
      <c r="I24" s="27"/>
      <c r="J24" s="274"/>
      <c r="K24" s="275"/>
    </row>
    <row r="25" spans="1:11" ht="21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>
        <f>D10/I19</f>
        <v>133.20017182130587</v>
      </c>
      <c r="J25" s="274"/>
      <c r="K25" s="275"/>
    </row>
    <row r="26" spans="1:11" ht="27.6" customHeight="1">
      <c r="A26" s="91" t="s">
        <v>13</v>
      </c>
      <c r="B26" s="248" t="s">
        <v>41</v>
      </c>
      <c r="C26" s="168" t="s">
        <v>114</v>
      </c>
      <c r="D26" s="54">
        <f>D5*D6*D4</f>
        <v>7209</v>
      </c>
      <c r="E26" s="55">
        <f>D4*D5*D6</f>
        <v>7209</v>
      </c>
      <c r="F26" s="55">
        <f>D4*D6*D5</f>
        <v>7209</v>
      </c>
      <c r="G26" s="56">
        <f>D4*D5*D6</f>
        <v>7209</v>
      </c>
      <c r="H26" s="56">
        <f>D4*D5*D6</f>
        <v>7209</v>
      </c>
      <c r="I26" s="56">
        <f>D4*D5*D6</f>
        <v>7209</v>
      </c>
    </row>
    <row r="27" spans="1:11" s="1" customFormat="1" ht="27.6" customHeight="1">
      <c r="A27" s="91" t="s">
        <v>17</v>
      </c>
      <c r="B27" s="249"/>
      <c r="C27" s="48" t="s">
        <v>38</v>
      </c>
      <c r="D27" s="5">
        <f>D7*D20</f>
        <v>4801.2001932989706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9"/>
      <c r="C28" s="49" t="s">
        <v>35</v>
      </c>
      <c r="D28" s="5"/>
      <c r="E28" s="5"/>
      <c r="F28" s="5"/>
      <c r="G28" s="26">
        <f>D7*D4</f>
        <v>7209</v>
      </c>
      <c r="H28" s="29"/>
      <c r="I28" s="29"/>
    </row>
    <row r="29" spans="1:11" s="1" customFormat="1" ht="27.6" customHeight="1">
      <c r="A29" s="92" t="s">
        <v>40</v>
      </c>
      <c r="B29" s="249"/>
      <c r="C29" s="50" t="s">
        <v>37</v>
      </c>
      <c r="D29" s="7"/>
      <c r="E29" s="7">
        <f>E16*E22</f>
        <v>3100.9000000000005</v>
      </c>
      <c r="F29" s="52"/>
      <c r="G29" s="27"/>
      <c r="H29" s="27"/>
      <c r="I29" s="27"/>
    </row>
    <row r="30" spans="1:11" s="1" customFormat="1" ht="27.6" customHeight="1">
      <c r="A30" s="91"/>
      <c r="B30" s="249"/>
      <c r="C30" s="51" t="s">
        <v>37</v>
      </c>
      <c r="D30" s="7"/>
      <c r="E30" s="7"/>
      <c r="F30" s="7"/>
      <c r="G30" s="28"/>
      <c r="H30" s="28">
        <f>H17*D4</f>
        <v>4655.9999999999991</v>
      </c>
      <c r="I30" s="27"/>
    </row>
    <row r="31" spans="1:11" s="1" customFormat="1" ht="27.6" customHeight="1">
      <c r="A31" s="91" t="s">
        <v>17</v>
      </c>
      <c r="B31" s="249"/>
      <c r="C31" s="46" t="s">
        <v>28</v>
      </c>
      <c r="D31" s="47"/>
      <c r="E31" s="47"/>
      <c r="F31" s="47">
        <f>F18*F24</f>
        <v>3100.9000000000005</v>
      </c>
      <c r="G31" s="29"/>
      <c r="H31" s="29"/>
      <c r="I31" s="29"/>
    </row>
    <row r="32" spans="1:11" s="1" customFormat="1" ht="21.6" customHeight="1">
      <c r="A32" s="91"/>
      <c r="B32" s="250"/>
      <c r="C32" s="38" t="s">
        <v>25</v>
      </c>
      <c r="D32" s="47"/>
      <c r="E32" s="47"/>
      <c r="F32" s="47"/>
      <c r="G32" s="45"/>
      <c r="H32" s="45"/>
      <c r="I32" s="45">
        <f>I19*D4</f>
        <v>4655.9999999999991</v>
      </c>
    </row>
    <row r="33" spans="1:13" ht="27.6" customHeight="1">
      <c r="A33" s="3"/>
      <c r="B33" s="3"/>
      <c r="C33" s="60" t="s">
        <v>12</v>
      </c>
      <c r="D33" s="61">
        <f t="shared" ref="D33:I33" si="0">MIN(D26:D32)</f>
        <v>4801.2001932989706</v>
      </c>
      <c r="E33" s="61">
        <f t="shared" si="0"/>
        <v>3100.9000000000005</v>
      </c>
      <c r="F33" s="61">
        <f t="shared" si="0"/>
        <v>3100.9000000000005</v>
      </c>
      <c r="G33" s="62">
        <f t="shared" si="0"/>
        <v>7209</v>
      </c>
      <c r="H33" s="62">
        <f t="shared" si="0"/>
        <v>4655.9999999999991</v>
      </c>
      <c r="I33" s="62">
        <f t="shared" si="0"/>
        <v>4655.9999999999991</v>
      </c>
    </row>
    <row r="35" spans="1:13" ht="27.6" customHeight="1">
      <c r="C35" s="53" t="s">
        <v>39</v>
      </c>
      <c r="D35" s="63"/>
      <c r="E35" s="63" t="s">
        <v>75</v>
      </c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F36"/>
      <c r="G36"/>
      <c r="H36"/>
      <c r="I36"/>
    </row>
    <row r="37" spans="1:13">
      <c r="A37" s="243" t="s">
        <v>104</v>
      </c>
      <c r="B37" s="243"/>
    </row>
    <row r="38" spans="1:13" s="65" customFormat="1" ht="60" customHeight="1">
      <c r="A38" s="153" t="s">
        <v>96</v>
      </c>
      <c r="B38" s="153" t="s">
        <v>94</v>
      </c>
      <c r="C38" s="153" t="s">
        <v>95</v>
      </c>
      <c r="D38" s="244" t="s">
        <v>97</v>
      </c>
      <c r="E38" s="244"/>
      <c r="F38" s="245" t="s">
        <v>98</v>
      </c>
      <c r="G38" s="245"/>
      <c r="H38" s="154" t="s">
        <v>99</v>
      </c>
      <c r="I38" s="154" t="s">
        <v>100</v>
      </c>
      <c r="K38" s="232" t="s">
        <v>181</v>
      </c>
      <c r="L38" s="232"/>
      <c r="M38" s="232"/>
    </row>
    <row r="39" spans="1:13" s="152" customFormat="1" ht="10.199999999999999">
      <c r="A39" s="155"/>
      <c r="B39" s="155">
        <v>1</v>
      </c>
      <c r="C39" s="155">
        <v>2</v>
      </c>
      <c r="D39" s="235">
        <v>3</v>
      </c>
      <c r="E39" s="235"/>
      <c r="F39" s="236">
        <v>4</v>
      </c>
      <c r="G39" s="236"/>
      <c r="H39" s="156">
        <v>5</v>
      </c>
      <c r="I39" s="156">
        <v>6</v>
      </c>
      <c r="K39" s="152" t="s">
        <v>182</v>
      </c>
      <c r="M39" s="152" t="s">
        <v>183</v>
      </c>
    </row>
    <row r="40" spans="1:13" s="151" customFormat="1" ht="38.4">
      <c r="A40" s="162"/>
      <c r="B40" s="162" t="s">
        <v>102</v>
      </c>
      <c r="C40" s="189">
        <f>D6</f>
        <v>4.5</v>
      </c>
      <c r="D40" s="239" t="s">
        <v>101</v>
      </c>
      <c r="E40" s="239"/>
      <c r="F40" s="240">
        <f>D5</f>
        <v>8.01</v>
      </c>
      <c r="G40" s="240"/>
      <c r="H40" s="190">
        <f>D4</f>
        <v>200</v>
      </c>
      <c r="I40" s="188">
        <f>E33</f>
        <v>3100.9000000000005</v>
      </c>
      <c r="J40" s="184"/>
      <c r="K40" s="231">
        <f>I40/1.08</f>
        <v>2871.2037037037039</v>
      </c>
      <c r="L40" s="231"/>
      <c r="M40" s="187"/>
    </row>
    <row r="41" spans="1:13" ht="17.399999999999999" customHeight="1">
      <c r="A41" s="280" t="s">
        <v>84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</row>
    <row r="42" spans="1:13" ht="24.75" customHeight="1">
      <c r="D42" s="83" t="s">
        <v>85</v>
      </c>
      <c r="E42" s="81"/>
      <c r="F42" s="81"/>
      <c r="G42" s="81"/>
      <c r="H42" s="81"/>
      <c r="I42" s="81"/>
      <c r="J42" s="281" t="s">
        <v>67</v>
      </c>
      <c r="K42" s="281"/>
      <c r="L42" s="281"/>
      <c r="M42" s="281"/>
    </row>
    <row r="43" spans="1:13" ht="15" customHeight="1">
      <c r="A43" s="282" t="s">
        <v>56</v>
      </c>
      <c r="B43" s="282"/>
      <c r="C43" s="67" t="s">
        <v>61</v>
      </c>
      <c r="D43" t="s">
        <v>64</v>
      </c>
      <c r="J43" s="283" t="s">
        <v>71</v>
      </c>
      <c r="K43" s="283" t="s">
        <v>70</v>
      </c>
      <c r="L43" s="283" t="s">
        <v>68</v>
      </c>
      <c r="M43" s="237" t="s">
        <v>65</v>
      </c>
    </row>
    <row r="44" spans="1:13" ht="52.5" customHeight="1">
      <c r="A44" s="68" t="s">
        <v>60</v>
      </c>
      <c r="B44" s="68" t="s">
        <v>44</v>
      </c>
      <c r="C44" s="2"/>
      <c r="J44" s="284"/>
      <c r="K44" s="284"/>
      <c r="L44" s="284"/>
      <c r="M44" s="237"/>
    </row>
    <row r="45" spans="1:13" s="57" customFormat="1" ht="26.4" customHeight="1">
      <c r="A45" s="30">
        <v>1</v>
      </c>
      <c r="B45" s="58" t="s">
        <v>45</v>
      </c>
      <c r="C45" s="30" t="s">
        <v>4</v>
      </c>
      <c r="D45" s="278">
        <v>300</v>
      </c>
      <c r="E45" s="278"/>
      <c r="F45" s="278"/>
      <c r="G45" s="278"/>
      <c r="H45" s="278"/>
      <c r="I45" s="279"/>
      <c r="J45" s="85"/>
      <c r="K45" s="30"/>
      <c r="L45" s="30"/>
      <c r="M45" s="30"/>
    </row>
    <row r="46" spans="1:13" s="57" customFormat="1" ht="18">
      <c r="A46" s="30" t="s">
        <v>0</v>
      </c>
      <c r="B46" s="276" t="s">
        <v>43</v>
      </c>
      <c r="C46" s="30" t="s">
        <v>57</v>
      </c>
      <c r="D46" s="254">
        <v>2.56</v>
      </c>
      <c r="E46" s="254"/>
      <c r="F46" s="254"/>
      <c r="G46" s="254"/>
      <c r="H46" s="254"/>
      <c r="I46" s="255"/>
      <c r="J46" s="86"/>
      <c r="K46" s="76"/>
      <c r="L46" s="30"/>
      <c r="M46" s="30"/>
    </row>
    <row r="47" spans="1:13" s="57" customFormat="1" ht="18">
      <c r="A47" s="30" t="s">
        <v>1</v>
      </c>
      <c r="B47" s="277"/>
      <c r="C47" s="30" t="s">
        <v>58</v>
      </c>
      <c r="D47" s="254">
        <v>5.27</v>
      </c>
      <c r="E47" s="254"/>
      <c r="F47" s="254"/>
      <c r="G47" s="254"/>
      <c r="H47" s="254"/>
      <c r="I47" s="255"/>
      <c r="J47" s="86"/>
      <c r="K47" s="76"/>
      <c r="L47" s="30"/>
      <c r="M47" s="30"/>
    </row>
    <row r="48" spans="1:13" ht="17.25" customHeight="1">
      <c r="A48" s="6" t="s">
        <v>7</v>
      </c>
      <c r="B48" s="6"/>
      <c r="C48" s="82" t="s">
        <v>11</v>
      </c>
      <c r="D48" s="246">
        <f>D46*D47</f>
        <v>13.491199999999999</v>
      </c>
      <c r="E48" s="246"/>
      <c r="F48" s="246"/>
      <c r="G48" s="246"/>
      <c r="H48" s="246"/>
      <c r="I48" s="247"/>
      <c r="J48" s="86"/>
      <c r="K48" s="76"/>
      <c r="L48" s="3"/>
      <c r="M48" s="3"/>
    </row>
    <row r="49" spans="1:13" ht="18">
      <c r="A49" s="3" t="s">
        <v>14</v>
      </c>
      <c r="B49" s="251" t="s">
        <v>42</v>
      </c>
      <c r="C49" s="30" t="s">
        <v>9</v>
      </c>
      <c r="D49" s="254">
        <v>8.75</v>
      </c>
      <c r="E49" s="254"/>
      <c r="F49" s="254"/>
      <c r="G49" s="254"/>
      <c r="H49" s="254"/>
      <c r="I49" s="255"/>
      <c r="J49" s="87"/>
      <c r="K49" s="77"/>
      <c r="L49" s="3"/>
      <c r="M49" s="3"/>
    </row>
    <row r="50" spans="1:13" ht="18">
      <c r="A50" s="3" t="s">
        <v>2</v>
      </c>
      <c r="B50" s="252"/>
      <c r="C50" s="30" t="s">
        <v>10</v>
      </c>
      <c r="D50" s="256">
        <v>0.45</v>
      </c>
      <c r="E50" s="256"/>
      <c r="F50" s="256"/>
      <c r="G50" s="256"/>
      <c r="H50" s="256"/>
      <c r="I50" s="257"/>
      <c r="J50" s="84">
        <f>SUM(J45:J49)</f>
        <v>0</v>
      </c>
      <c r="K50" s="66">
        <f>SUM(K45:K49)</f>
        <v>0</v>
      </c>
      <c r="L50" s="66">
        <f>SUM(L45:L49)</f>
        <v>0</v>
      </c>
      <c r="M50" s="66">
        <f>SUM(M45:M49)</f>
        <v>0</v>
      </c>
    </row>
    <row r="51" spans="1:13" ht="29.4">
      <c r="A51" s="4" t="s">
        <v>3</v>
      </c>
      <c r="B51" s="253"/>
      <c r="C51" s="32" t="s">
        <v>5</v>
      </c>
      <c r="D51" s="258">
        <v>918.75</v>
      </c>
      <c r="E51" s="258"/>
      <c r="F51" s="258"/>
      <c r="G51" s="258"/>
      <c r="H51" s="258"/>
      <c r="I51" s="258"/>
      <c r="L51" s="88"/>
      <c r="M51" s="65" t="s">
        <v>66</v>
      </c>
    </row>
    <row r="52" spans="1:13" ht="19.5" customHeight="1">
      <c r="A52" s="259" t="s">
        <v>47</v>
      </c>
      <c r="B52" s="260"/>
      <c r="C52" s="261"/>
      <c r="D52" s="78" t="s">
        <v>48</v>
      </c>
      <c r="E52" s="78" t="s">
        <v>49</v>
      </c>
      <c r="F52" s="78" t="s">
        <v>50</v>
      </c>
      <c r="G52" s="78" t="s">
        <v>51</v>
      </c>
      <c r="H52" s="78" t="s">
        <v>52</v>
      </c>
      <c r="I52" s="78" t="s">
        <v>53</v>
      </c>
      <c r="L52" s="88" t="s">
        <v>69</v>
      </c>
      <c r="M52" s="106" t="e">
        <f>M50/L50</f>
        <v>#DIV/0!</v>
      </c>
    </row>
    <row r="53" spans="1:13" ht="73.95" customHeight="1">
      <c r="A53" s="262"/>
      <c r="B53" s="263"/>
      <c r="C53" s="264"/>
      <c r="D53" s="70" t="s">
        <v>29</v>
      </c>
      <c r="E53" s="71" t="s">
        <v>30</v>
      </c>
      <c r="F53" s="72" t="s">
        <v>31</v>
      </c>
      <c r="G53" s="73" t="s">
        <v>34</v>
      </c>
      <c r="H53" s="74" t="s">
        <v>33</v>
      </c>
      <c r="I53" s="75" t="s">
        <v>32</v>
      </c>
    </row>
    <row r="54" spans="1:13" ht="23.25" customHeight="1">
      <c r="A54" s="265" t="s">
        <v>46</v>
      </c>
      <c r="B54" s="266"/>
      <c r="C54" s="267"/>
      <c r="D54" s="208" t="s">
        <v>54</v>
      </c>
      <c r="E54" s="208"/>
      <c r="F54" s="208"/>
      <c r="G54" s="268" t="s">
        <v>55</v>
      </c>
      <c r="H54" s="268"/>
      <c r="I54" s="268"/>
    </row>
    <row r="55" spans="1:13" ht="17.399999999999999" customHeight="1">
      <c r="A55" s="4" t="s">
        <v>15</v>
      </c>
      <c r="B55" s="269" t="s">
        <v>8</v>
      </c>
      <c r="C55" s="115" t="s">
        <v>18</v>
      </c>
      <c r="D55" s="35">
        <f>D49*D50</f>
        <v>3.9375</v>
      </c>
      <c r="E55" s="35"/>
      <c r="F55" s="35"/>
      <c r="G55" s="36"/>
      <c r="H55" s="36"/>
      <c r="I55" s="36"/>
      <c r="J55" s="272" t="s">
        <v>62</v>
      </c>
      <c r="K55" s="273"/>
    </row>
    <row r="56" spans="1:13" s="2" customFormat="1" ht="17.399999999999999" customHeight="1">
      <c r="A56" s="89" t="s">
        <v>15</v>
      </c>
      <c r="B56" s="270"/>
      <c r="C56" s="116" t="s">
        <v>19</v>
      </c>
      <c r="D56" s="36"/>
      <c r="E56" s="36"/>
      <c r="F56" s="36"/>
      <c r="G56" s="36">
        <f>D49*D50</f>
        <v>3.9375</v>
      </c>
      <c r="H56" s="36"/>
      <c r="I56" s="36"/>
      <c r="J56" s="272"/>
      <c r="K56" s="273"/>
    </row>
    <row r="57" spans="1:13" ht="17.399999999999999" customHeight="1">
      <c r="A57" s="90" t="s">
        <v>15</v>
      </c>
      <c r="B57" s="270"/>
      <c r="C57" s="117" t="s">
        <v>20</v>
      </c>
      <c r="D57" s="35"/>
      <c r="E57" s="79">
        <f>D49*D50</f>
        <v>3.9375</v>
      </c>
      <c r="F57" s="35"/>
      <c r="G57" s="36"/>
      <c r="H57" s="36"/>
      <c r="I57" s="36"/>
      <c r="J57" s="272"/>
      <c r="K57" s="273"/>
    </row>
    <row r="58" spans="1:13" ht="17.399999999999999" customHeight="1">
      <c r="A58" s="89" t="s">
        <v>15</v>
      </c>
      <c r="B58" s="270"/>
      <c r="C58" s="116" t="s">
        <v>21</v>
      </c>
      <c r="D58" s="35"/>
      <c r="E58" s="35"/>
      <c r="F58" s="35"/>
      <c r="G58" s="36"/>
      <c r="H58" s="36">
        <f>D49*D50</f>
        <v>3.9375</v>
      </c>
      <c r="I58" s="36"/>
      <c r="J58" s="272"/>
      <c r="K58" s="273"/>
    </row>
    <row r="59" spans="1:13" ht="17.399999999999999" customHeight="1">
      <c r="A59" s="90" t="s">
        <v>15</v>
      </c>
      <c r="B59" s="270"/>
      <c r="C59" s="117" t="s">
        <v>26</v>
      </c>
      <c r="D59" s="35"/>
      <c r="E59" s="35"/>
      <c r="F59" s="35">
        <f>D49*D50</f>
        <v>3.9375</v>
      </c>
      <c r="G59" s="36"/>
      <c r="H59" s="36"/>
      <c r="I59" s="36"/>
      <c r="J59" s="272"/>
      <c r="K59" s="273"/>
    </row>
    <row r="60" spans="1:13" ht="17.399999999999999" customHeight="1">
      <c r="A60" s="89" t="s">
        <v>15</v>
      </c>
      <c r="B60" s="271"/>
      <c r="C60" s="116" t="s">
        <v>27</v>
      </c>
      <c r="D60" s="35"/>
      <c r="E60" s="35"/>
      <c r="F60" s="35"/>
      <c r="G60" s="36"/>
      <c r="H60" s="36"/>
      <c r="I60" s="36">
        <f>D49*D50</f>
        <v>3.9375</v>
      </c>
      <c r="J60" s="274" t="s">
        <v>63</v>
      </c>
      <c r="K60" s="275"/>
    </row>
    <row r="61" spans="1:13" ht="21.6" customHeight="1">
      <c r="A61" s="4" t="s">
        <v>16</v>
      </c>
      <c r="B61" s="269" t="s">
        <v>6</v>
      </c>
      <c r="C61" s="115" t="s">
        <v>22</v>
      </c>
      <c r="D61" s="17">
        <f>D51/D55</f>
        <v>233.33333333333334</v>
      </c>
      <c r="E61" s="17"/>
      <c r="F61" s="17"/>
      <c r="G61" s="27"/>
      <c r="H61" s="27"/>
      <c r="I61" s="27"/>
      <c r="J61" s="274"/>
      <c r="K61" s="275"/>
    </row>
    <row r="62" spans="1:13" ht="21.6" customHeight="1">
      <c r="A62" s="89" t="s">
        <v>16</v>
      </c>
      <c r="B62" s="270"/>
      <c r="C62" s="116" t="s">
        <v>23</v>
      </c>
      <c r="D62" s="17"/>
      <c r="E62" s="17"/>
      <c r="F62" s="17"/>
      <c r="G62" s="27">
        <f>D51/G56</f>
        <v>233.33333333333334</v>
      </c>
      <c r="H62" s="27"/>
      <c r="I62" s="27"/>
      <c r="J62" s="274"/>
      <c r="K62" s="275"/>
    </row>
    <row r="63" spans="1:13" ht="21.6" customHeight="1">
      <c r="A63" s="4" t="s">
        <v>16</v>
      </c>
      <c r="B63" s="270"/>
      <c r="C63" s="115" t="s">
        <v>24</v>
      </c>
      <c r="D63" s="17"/>
      <c r="E63" s="146">
        <f>D51/E57</f>
        <v>233.33333333333334</v>
      </c>
      <c r="F63" s="17"/>
      <c r="G63" s="27"/>
      <c r="H63" s="27"/>
      <c r="I63" s="27"/>
      <c r="J63" s="274"/>
      <c r="K63" s="275"/>
    </row>
    <row r="64" spans="1:13" ht="21.6" customHeight="1">
      <c r="A64" s="89" t="s">
        <v>16</v>
      </c>
      <c r="B64" s="270"/>
      <c r="C64" s="116" t="s">
        <v>24</v>
      </c>
      <c r="D64" s="17"/>
      <c r="E64" s="17"/>
      <c r="F64" s="17"/>
      <c r="G64" s="27"/>
      <c r="H64" s="27">
        <f>D51/H58</f>
        <v>233.33333333333334</v>
      </c>
      <c r="I64" s="27"/>
      <c r="J64" s="274"/>
      <c r="K64" s="275"/>
    </row>
    <row r="65" spans="1:13" ht="21.6" customHeight="1">
      <c r="A65" s="4" t="s">
        <v>16</v>
      </c>
      <c r="B65" s="270"/>
      <c r="C65" s="115" t="s">
        <v>26</v>
      </c>
      <c r="D65" s="17"/>
      <c r="E65" s="17"/>
      <c r="F65" s="17">
        <f>D51/F59</f>
        <v>233.33333333333334</v>
      </c>
      <c r="G65" s="27"/>
      <c r="H65" s="27"/>
      <c r="I65" s="27"/>
      <c r="J65" s="274"/>
      <c r="K65" s="275"/>
    </row>
    <row r="66" spans="1:13" ht="21.6" customHeight="1">
      <c r="A66" s="89" t="s">
        <v>16</v>
      </c>
      <c r="B66" s="271"/>
      <c r="C66" s="116" t="s">
        <v>25</v>
      </c>
      <c r="D66" s="17"/>
      <c r="E66" s="17"/>
      <c r="F66" s="17"/>
      <c r="G66" s="27"/>
      <c r="H66" s="27"/>
      <c r="I66" s="27">
        <f>D51/I60</f>
        <v>233.33333333333334</v>
      </c>
      <c r="J66" s="274"/>
      <c r="K66" s="275"/>
    </row>
    <row r="67" spans="1:13" ht="27.6" customHeight="1">
      <c r="A67" s="91" t="s">
        <v>13</v>
      </c>
      <c r="B67" s="248" t="s">
        <v>41</v>
      </c>
      <c r="C67" s="168" t="s">
        <v>114</v>
      </c>
      <c r="D67" s="118">
        <f>D46*D47*D45</f>
        <v>4047.3599999999997</v>
      </c>
      <c r="E67" s="119">
        <f>D45*D46*D47</f>
        <v>4047.3599999999997</v>
      </c>
      <c r="F67" s="119">
        <f>D45*D47*D46</f>
        <v>4047.3599999999997</v>
      </c>
      <c r="G67" s="120">
        <f>D45*D46*D47</f>
        <v>4047.3599999999997</v>
      </c>
      <c r="H67" s="120">
        <f>D45*D46*D47</f>
        <v>4047.3599999999997</v>
      </c>
      <c r="I67" s="120">
        <f>D45*D46*D47</f>
        <v>4047.3599999999997</v>
      </c>
    </row>
    <row r="68" spans="1:13" s="1" customFormat="1" ht="27.6" customHeight="1">
      <c r="A68" s="91" t="s">
        <v>17</v>
      </c>
      <c r="B68" s="249"/>
      <c r="C68" s="121" t="s">
        <v>38</v>
      </c>
      <c r="D68" s="52">
        <f>D48*D61</f>
        <v>3147.9466666666667</v>
      </c>
      <c r="E68" s="52"/>
      <c r="F68" s="52"/>
      <c r="G68" s="27"/>
      <c r="H68" s="27"/>
      <c r="I68" s="27"/>
    </row>
    <row r="69" spans="1:13" s="1" customFormat="1" ht="27.6" customHeight="1">
      <c r="A69" s="92" t="s">
        <v>36</v>
      </c>
      <c r="B69" s="249"/>
      <c r="C69" s="122" t="s">
        <v>35</v>
      </c>
      <c r="D69" s="52"/>
      <c r="E69" s="52"/>
      <c r="F69" s="52"/>
      <c r="G69" s="27">
        <f>D48*D45</f>
        <v>4047.3599999999997</v>
      </c>
      <c r="H69" s="27"/>
      <c r="I69" s="27"/>
    </row>
    <row r="70" spans="1:13" s="1" customFormat="1" ht="27.6" customHeight="1">
      <c r="A70" s="92" t="s">
        <v>40</v>
      </c>
      <c r="B70" s="249"/>
      <c r="C70" s="123" t="s">
        <v>37</v>
      </c>
      <c r="D70" s="52"/>
      <c r="E70" s="52">
        <f>E57*E63</f>
        <v>918.75</v>
      </c>
      <c r="F70" s="52"/>
      <c r="G70" s="27"/>
      <c r="H70" s="27"/>
      <c r="I70" s="27"/>
    </row>
    <row r="71" spans="1:13" s="1" customFormat="1" ht="27.6" customHeight="1">
      <c r="A71" s="91"/>
      <c r="B71" s="249"/>
      <c r="C71" s="124" t="s">
        <v>37</v>
      </c>
      <c r="D71" s="52"/>
      <c r="E71" s="52"/>
      <c r="F71" s="52"/>
      <c r="G71" s="27"/>
      <c r="H71" s="27">
        <f>H58*D45</f>
        <v>1181.25</v>
      </c>
      <c r="I71" s="27"/>
    </row>
    <row r="72" spans="1:13" s="1" customFormat="1" ht="27.6" customHeight="1">
      <c r="A72" s="91" t="s">
        <v>17</v>
      </c>
      <c r="B72" s="249"/>
      <c r="C72" s="125" t="s">
        <v>28</v>
      </c>
      <c r="D72" s="52"/>
      <c r="E72" s="52"/>
      <c r="F72" s="52">
        <f>F59*F65</f>
        <v>918.75</v>
      </c>
      <c r="G72" s="27"/>
      <c r="H72" s="27"/>
      <c r="I72" s="27"/>
    </row>
    <row r="73" spans="1:13" s="1" customFormat="1" ht="21.6" customHeight="1">
      <c r="A73" s="91"/>
      <c r="B73" s="250"/>
      <c r="C73" s="116" t="s">
        <v>25</v>
      </c>
      <c r="D73" s="52"/>
      <c r="E73" s="52"/>
      <c r="F73" s="52"/>
      <c r="G73" s="27"/>
      <c r="H73" s="27"/>
      <c r="I73" s="27">
        <f>I60*D45</f>
        <v>1181.25</v>
      </c>
    </row>
    <row r="74" spans="1:13" ht="27.6" customHeight="1">
      <c r="A74" s="3"/>
      <c r="B74" s="3"/>
      <c r="C74" s="126" t="s">
        <v>12</v>
      </c>
      <c r="D74" s="127">
        <f t="shared" ref="D74:I74" si="1">MIN(D67:D73)</f>
        <v>3147.9466666666667</v>
      </c>
      <c r="E74" s="61">
        <f t="shared" si="1"/>
        <v>918.75</v>
      </c>
      <c r="F74" s="127">
        <f t="shared" si="1"/>
        <v>918.75</v>
      </c>
      <c r="G74" s="128">
        <f t="shared" si="1"/>
        <v>4047.3599999999997</v>
      </c>
      <c r="H74" s="128">
        <f t="shared" si="1"/>
        <v>1181.25</v>
      </c>
      <c r="I74" s="128">
        <f t="shared" si="1"/>
        <v>1181.25</v>
      </c>
    </row>
    <row r="76" spans="1:13" ht="27.6" customHeight="1">
      <c r="C76" s="53" t="s">
        <v>39</v>
      </c>
      <c r="D76" s="63"/>
      <c r="E76" s="63" t="s">
        <v>75</v>
      </c>
      <c r="F76" s="64"/>
      <c r="G76" s="64"/>
      <c r="H76" s="64"/>
      <c r="I76" s="64"/>
      <c r="J76" s="241" t="s">
        <v>83</v>
      </c>
      <c r="K76" s="242"/>
      <c r="L76" s="242"/>
    </row>
    <row r="77" spans="1:13">
      <c r="A77" s="242" t="s">
        <v>59</v>
      </c>
      <c r="B77" s="242"/>
      <c r="F77"/>
      <c r="G77"/>
      <c r="H77"/>
      <c r="I77"/>
    </row>
    <row r="78" spans="1:13">
      <c r="A78" s="243" t="s">
        <v>104</v>
      </c>
      <c r="B78" s="243"/>
    </row>
    <row r="79" spans="1:13" s="65" customFormat="1" ht="60" customHeight="1">
      <c r="A79" s="153" t="s">
        <v>96</v>
      </c>
      <c r="B79" s="153" t="s">
        <v>94</v>
      </c>
      <c r="C79" s="153" t="s">
        <v>95</v>
      </c>
      <c r="D79" s="244" t="s">
        <v>97</v>
      </c>
      <c r="E79" s="244"/>
      <c r="F79" s="245" t="s">
        <v>98</v>
      </c>
      <c r="G79" s="245"/>
      <c r="H79" s="154" t="s">
        <v>99</v>
      </c>
      <c r="I79" s="154" t="s">
        <v>100</v>
      </c>
      <c r="K79" s="233" t="s">
        <v>181</v>
      </c>
      <c r="L79" s="233"/>
      <c r="M79" s="233"/>
    </row>
    <row r="80" spans="1:13" s="152" customFormat="1" ht="10.199999999999999">
      <c r="A80" s="155"/>
      <c r="B80" s="155">
        <v>1</v>
      </c>
      <c r="C80" s="155">
        <v>2</v>
      </c>
      <c r="D80" s="235">
        <v>3</v>
      </c>
      <c r="E80" s="235"/>
      <c r="F80" s="236">
        <v>4</v>
      </c>
      <c r="G80" s="236"/>
      <c r="H80" s="156">
        <v>5</v>
      </c>
      <c r="I80" s="156">
        <v>6</v>
      </c>
      <c r="K80" s="186" t="s">
        <v>182</v>
      </c>
      <c r="L80" s="186"/>
      <c r="M80" s="186" t="s">
        <v>183</v>
      </c>
    </row>
    <row r="81" spans="1:13" s="65" customFormat="1" ht="28.8">
      <c r="A81" s="157"/>
      <c r="B81" s="157" t="s">
        <v>106</v>
      </c>
      <c r="C81" s="158">
        <f>D47</f>
        <v>5.27</v>
      </c>
      <c r="D81" s="237" t="s">
        <v>101</v>
      </c>
      <c r="E81" s="237"/>
      <c r="F81" s="238">
        <f>D46</f>
        <v>2.56</v>
      </c>
      <c r="G81" s="238"/>
      <c r="H81" s="160">
        <f>D45</f>
        <v>300</v>
      </c>
      <c r="I81" s="167">
        <v>918.75</v>
      </c>
      <c r="K81" s="234">
        <f>I81/1.08</f>
        <v>850.69444444444434</v>
      </c>
      <c r="L81" s="234"/>
      <c r="M81" s="187">
        <f>I81/1.23</f>
        <v>746.95121951219517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2" name="Rozstęp6"/>
    <protectedRange sqref="D35:I35" name="Rozstęp4"/>
    <protectedRange sqref="J4:M8" name="Rozstęp1"/>
    <protectedRange sqref="D4:I6" name="Rozstęp2"/>
    <protectedRange sqref="D8:I10" name="Rozstęp3"/>
    <protectedRange sqref="I40" name="Rozstęp5"/>
  </protectedRanges>
  <mergeCells count="72">
    <mergeCell ref="J1:M1"/>
    <mergeCell ref="A1:D1"/>
    <mergeCell ref="A36:B36"/>
    <mergeCell ref="A13:C13"/>
    <mergeCell ref="D13:F13"/>
    <mergeCell ref="G13:I13"/>
    <mergeCell ref="B14:B19"/>
    <mergeCell ref="B20:B25"/>
    <mergeCell ref="B26:B32"/>
    <mergeCell ref="D5:I5"/>
    <mergeCell ref="D6:I6"/>
    <mergeCell ref="D7:I7"/>
    <mergeCell ref="B8:B10"/>
    <mergeCell ref="D8:I8"/>
    <mergeCell ref="D9:I9"/>
    <mergeCell ref="M2:M3"/>
    <mergeCell ref="L2:L3"/>
    <mergeCell ref="K2:K3"/>
    <mergeCell ref="J2:J3"/>
    <mergeCell ref="A11:C12"/>
    <mergeCell ref="A2:B2"/>
    <mergeCell ref="D4:I4"/>
    <mergeCell ref="J19:K25"/>
    <mergeCell ref="B5:B6"/>
    <mergeCell ref="D45:I45"/>
    <mergeCell ref="B46:B47"/>
    <mergeCell ref="D46:I46"/>
    <mergeCell ref="D47:I47"/>
    <mergeCell ref="D10:I10"/>
    <mergeCell ref="A41:M41"/>
    <mergeCell ref="J35:L35"/>
    <mergeCell ref="J42:M42"/>
    <mergeCell ref="A43:B43"/>
    <mergeCell ref="J43:J44"/>
    <mergeCell ref="K43:K44"/>
    <mergeCell ref="L43:L44"/>
    <mergeCell ref="M43:M44"/>
    <mergeCell ref="J14:K18"/>
    <mergeCell ref="A54:C54"/>
    <mergeCell ref="D54:F54"/>
    <mergeCell ref="G54:I54"/>
    <mergeCell ref="B55:B60"/>
    <mergeCell ref="J55:K59"/>
    <mergeCell ref="J60:K66"/>
    <mergeCell ref="B61:B66"/>
    <mergeCell ref="A78:B78"/>
    <mergeCell ref="D79:E79"/>
    <mergeCell ref="F79:G79"/>
    <mergeCell ref="A37:B37"/>
    <mergeCell ref="D38:E38"/>
    <mergeCell ref="D39:E39"/>
    <mergeCell ref="F38:G38"/>
    <mergeCell ref="F39:G39"/>
    <mergeCell ref="D48:I48"/>
    <mergeCell ref="B67:B73"/>
    <mergeCell ref="A77:B77"/>
    <mergeCell ref="B49:B51"/>
    <mergeCell ref="D49:I49"/>
    <mergeCell ref="D50:I50"/>
    <mergeCell ref="D51:I51"/>
    <mergeCell ref="A52:C53"/>
    <mergeCell ref="K40:L40"/>
    <mergeCell ref="K38:M38"/>
    <mergeCell ref="K79:M79"/>
    <mergeCell ref="K81:L81"/>
    <mergeCell ref="D80:E80"/>
    <mergeCell ref="F80:G80"/>
    <mergeCell ref="D81:E81"/>
    <mergeCell ref="F81:G81"/>
    <mergeCell ref="D40:E40"/>
    <mergeCell ref="F40:G40"/>
    <mergeCell ref="J76:L76"/>
  </mergeCells>
  <dataValidations count="1">
    <dataValidation type="list" allowBlank="1" showInputMessage="1" showErrorMessage="1" sqref="D4 D45" xr:uid="{00000000-0002-0000-0100-000000000000}">
      <formula1>"300,200,100"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7"/>
  <sheetViews>
    <sheetView tabSelected="1" view="pageBreakPreview" topLeftCell="A110" zoomScale="83" zoomScaleNormal="90" zoomScaleSheetLayoutView="83" workbookViewId="0">
      <selection activeCell="I113" sqref="I113"/>
    </sheetView>
  </sheetViews>
  <sheetFormatPr defaultRowHeight="14.4"/>
  <cols>
    <col min="1" max="1" width="14.33203125" customWidth="1"/>
    <col min="2" max="2" width="18.44140625" customWidth="1"/>
    <col min="3" max="3" width="70.44140625" customWidth="1"/>
    <col min="4" max="4" width="18" customWidth="1"/>
    <col min="5" max="5" width="16.33203125" customWidth="1"/>
    <col min="6" max="6" width="17.6640625" style="11" customWidth="1"/>
    <col min="7" max="7" width="14.88671875" style="11" customWidth="1"/>
    <col min="8" max="8" width="16.44140625" style="11" customWidth="1"/>
    <col min="9" max="9" width="17.5546875" style="11" customWidth="1"/>
    <col min="10" max="12" width="10.6640625" customWidth="1"/>
    <col min="13" max="13" width="11.5546875" customWidth="1"/>
  </cols>
  <sheetData>
    <row r="1" spans="1:13" ht="27.75" customHeight="1">
      <c r="A1" s="313" t="s">
        <v>82</v>
      </c>
      <c r="B1" s="313"/>
      <c r="C1" s="313"/>
      <c r="D1" s="313"/>
      <c r="E1" s="313"/>
      <c r="F1" s="313"/>
      <c r="G1" s="313"/>
      <c r="H1" s="313"/>
      <c r="I1" s="313"/>
      <c r="J1" s="281" t="s">
        <v>67</v>
      </c>
      <c r="K1" s="281"/>
      <c r="L1" s="281"/>
      <c r="M1" s="281"/>
    </row>
    <row r="2" spans="1:13" ht="26.25" customHeight="1">
      <c r="A2" s="282" t="s">
        <v>56</v>
      </c>
      <c r="B2" s="282"/>
      <c r="C2" s="67" t="s">
        <v>72</v>
      </c>
      <c r="D2" t="s">
        <v>73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" customHeight="1">
      <c r="A4" s="30">
        <v>1</v>
      </c>
      <c r="B4" s="58" t="s">
        <v>45</v>
      </c>
      <c r="C4" s="30" t="s">
        <v>4</v>
      </c>
      <c r="D4" s="278"/>
      <c r="E4" s="278"/>
      <c r="F4" s="278"/>
      <c r="G4" s="278"/>
      <c r="H4" s="278"/>
      <c r="I4" s="279"/>
      <c r="J4" s="85"/>
      <c r="K4" s="30"/>
      <c r="L4" s="30"/>
      <c r="M4" s="30"/>
    </row>
    <row r="5" spans="1:13" s="57" customFormat="1" ht="18">
      <c r="A5" s="30" t="s">
        <v>0</v>
      </c>
      <c r="B5" s="276" t="s">
        <v>43</v>
      </c>
      <c r="C5" s="30" t="s">
        <v>57</v>
      </c>
      <c r="D5" s="314"/>
      <c r="E5" s="314"/>
      <c r="F5" s="314"/>
      <c r="G5" s="314"/>
      <c r="H5" s="314"/>
      <c r="I5" s="315"/>
      <c r="J5" s="86"/>
      <c r="K5" s="76"/>
      <c r="L5" s="30"/>
      <c r="M5" s="30"/>
    </row>
    <row r="6" spans="1:13" s="57" customFormat="1" ht="18">
      <c r="A6" s="30" t="s">
        <v>1</v>
      </c>
      <c r="B6" s="277"/>
      <c r="C6" s="30" t="s">
        <v>58</v>
      </c>
      <c r="D6" s="314"/>
      <c r="E6" s="314"/>
      <c r="F6" s="314"/>
      <c r="G6" s="314"/>
      <c r="H6" s="314"/>
      <c r="I6" s="315"/>
      <c r="J6" s="86"/>
      <c r="K6" s="76"/>
      <c r="L6" s="30"/>
      <c r="M6" s="30"/>
    </row>
    <row r="7" spans="1:13" ht="15.6">
      <c r="A7" s="6" t="s">
        <v>7</v>
      </c>
      <c r="B7" s="6"/>
      <c r="C7" s="31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">
      <c r="A8" s="3" t="s">
        <v>14</v>
      </c>
      <c r="B8" s="251" t="s">
        <v>42</v>
      </c>
      <c r="C8" s="30" t="s">
        <v>9</v>
      </c>
      <c r="D8" s="314"/>
      <c r="E8" s="314"/>
      <c r="F8" s="314"/>
      <c r="G8" s="314"/>
      <c r="H8" s="314"/>
      <c r="I8" s="315"/>
      <c r="J8" s="87"/>
      <c r="K8" s="77"/>
      <c r="L8" s="3"/>
      <c r="M8" s="3"/>
    </row>
    <row r="9" spans="1:13" ht="18">
      <c r="A9" s="3" t="s">
        <v>2</v>
      </c>
      <c r="B9" s="252"/>
      <c r="C9" s="30" t="s">
        <v>164</v>
      </c>
      <c r="D9" s="316"/>
      <c r="E9" s="316"/>
      <c r="F9" s="316"/>
      <c r="G9" s="316"/>
      <c r="H9" s="316"/>
      <c r="I9" s="317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29.4">
      <c r="A10" s="4" t="s">
        <v>3</v>
      </c>
      <c r="B10" s="253"/>
      <c r="C10" s="32" t="s">
        <v>5</v>
      </c>
      <c r="D10" s="258"/>
      <c r="E10" s="258"/>
      <c r="F10" s="258"/>
      <c r="G10" s="258"/>
      <c r="H10" s="258"/>
      <c r="I10" s="258"/>
      <c r="L10" s="88"/>
      <c r="M10" s="65" t="s">
        <v>66</v>
      </c>
    </row>
    <row r="11" spans="1:13" ht="18">
      <c r="A11" s="259" t="s">
        <v>47</v>
      </c>
      <c r="B11" s="260"/>
      <c r="C11" s="261"/>
      <c r="D11" s="59" t="s">
        <v>48</v>
      </c>
      <c r="E11" s="59" t="s">
        <v>49</v>
      </c>
      <c r="F11" s="59" t="s">
        <v>50</v>
      </c>
      <c r="G11" s="59" t="s">
        <v>51</v>
      </c>
      <c r="H11" s="59" t="s">
        <v>52</v>
      </c>
      <c r="I11" s="59" t="s">
        <v>53</v>
      </c>
      <c r="L11" s="88" t="s">
        <v>69</v>
      </c>
      <c r="M11" s="106" t="e">
        <f>M9/L9</f>
        <v>#DIV/0!</v>
      </c>
    </row>
    <row r="12" spans="1:13" ht="73.95" customHeight="1">
      <c r="A12" s="262"/>
      <c r="B12" s="263"/>
      <c r="C12" s="264"/>
      <c r="D12" s="12" t="s">
        <v>29</v>
      </c>
      <c r="E12" s="16" t="s">
        <v>30</v>
      </c>
      <c r="F12" s="39" t="s">
        <v>31</v>
      </c>
      <c r="G12" s="21" t="s">
        <v>34</v>
      </c>
      <c r="H12" s="22" t="s">
        <v>33</v>
      </c>
      <c r="I12" s="40" t="s">
        <v>32</v>
      </c>
    </row>
    <row r="13" spans="1:13" ht="21" customHeight="1">
      <c r="A13" s="265" t="s">
        <v>46</v>
      </c>
      <c r="B13" s="266"/>
      <c r="C13" s="267"/>
      <c r="D13" s="293" t="s">
        <v>54</v>
      </c>
      <c r="E13" s="294"/>
      <c r="F13" s="295"/>
      <c r="G13" s="296" t="s">
        <v>55</v>
      </c>
      <c r="H13" s="297"/>
      <c r="I13" s="298"/>
      <c r="J13" s="111"/>
      <c r="K13" s="112"/>
    </row>
    <row r="14" spans="1:13" ht="17.399999999999999" customHeight="1">
      <c r="A14" s="4" t="s">
        <v>15</v>
      </c>
      <c r="B14" s="269" t="s">
        <v>8</v>
      </c>
      <c r="C14" s="18" t="s">
        <v>18</v>
      </c>
      <c r="D14" s="13">
        <f>D8*D9</f>
        <v>0</v>
      </c>
      <c r="E14" s="14"/>
      <c r="F14" s="14"/>
      <c r="G14" s="36"/>
      <c r="H14" s="24"/>
      <c r="I14" s="24"/>
      <c r="J14" s="111"/>
      <c r="K14" s="112"/>
    </row>
    <row r="15" spans="1:13" s="2" customFormat="1" ht="23.25" customHeight="1">
      <c r="A15" s="89" t="s">
        <v>15</v>
      </c>
      <c r="B15" s="270"/>
      <c r="C15" s="33" t="s">
        <v>19</v>
      </c>
      <c r="D15" s="23"/>
      <c r="E15" s="23"/>
      <c r="F15" s="23"/>
      <c r="G15" s="23">
        <f>D8*D9</f>
        <v>0</v>
      </c>
      <c r="H15" s="24"/>
      <c r="I15" s="24"/>
      <c r="J15" s="272" t="s">
        <v>62</v>
      </c>
      <c r="K15" s="273"/>
    </row>
    <row r="16" spans="1:13" ht="17.399999999999999" customHeight="1">
      <c r="A16" s="90" t="s">
        <v>15</v>
      </c>
      <c r="B16" s="270"/>
      <c r="C16" s="19" t="s">
        <v>20</v>
      </c>
      <c r="D16" s="15"/>
      <c r="E16" s="15">
        <f>D8*D9</f>
        <v>0</v>
      </c>
      <c r="F16" s="35"/>
      <c r="G16" s="36"/>
      <c r="H16" s="36"/>
      <c r="I16" s="36"/>
      <c r="J16" s="272"/>
      <c r="K16" s="273"/>
    </row>
    <row r="17" spans="1:11" ht="17.399999999999999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25">
        <f>D8*D9</f>
        <v>0</v>
      </c>
      <c r="I17" s="36"/>
      <c r="J17" s="272"/>
      <c r="K17" s="273"/>
    </row>
    <row r="18" spans="1:11" ht="17.399999999999999" customHeight="1">
      <c r="A18" s="90" t="s">
        <v>15</v>
      </c>
      <c r="B18" s="270"/>
      <c r="C18" s="37" t="s">
        <v>26</v>
      </c>
      <c r="D18" s="41"/>
      <c r="E18" s="41"/>
      <c r="F18" s="41">
        <f>D8*D9</f>
        <v>0</v>
      </c>
      <c r="G18" s="36"/>
      <c r="H18" s="36"/>
      <c r="I18" s="36"/>
      <c r="J18" s="113"/>
      <c r="K18" s="109"/>
    </row>
    <row r="19" spans="1:11" ht="21.6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42">
        <f>D8*D9</f>
        <v>0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74</v>
      </c>
      <c r="D21" s="9"/>
      <c r="E21" s="9"/>
      <c r="F21" s="9"/>
      <c r="G21" s="26" t="e">
        <f>D10/G15</f>
        <v>#DIV/0!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74"/>
      <c r="K24" s="275"/>
    </row>
    <row r="25" spans="1:11" ht="27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74"/>
      <c r="K25" s="275"/>
    </row>
    <row r="26" spans="1:11" ht="27.6" customHeight="1">
      <c r="A26" s="114" t="s">
        <v>13</v>
      </c>
      <c r="B26" s="310" t="s">
        <v>41</v>
      </c>
      <c r="C26" s="168" t="s">
        <v>114</v>
      </c>
      <c r="D26" s="93"/>
      <c r="E26" s="93"/>
      <c r="F26" s="93"/>
      <c r="G26" s="56"/>
      <c r="H26" s="56"/>
      <c r="I26" s="56"/>
    </row>
    <row r="27" spans="1:11" s="1" customFormat="1" ht="27.6" customHeight="1">
      <c r="A27" s="114" t="s">
        <v>17</v>
      </c>
      <c r="B27" s="311"/>
      <c r="C27" s="94" t="s">
        <v>38</v>
      </c>
      <c r="D27" s="95" t="e">
        <f>D7*D20</f>
        <v>#DIV/0!</v>
      </c>
      <c r="E27" s="96"/>
      <c r="F27" s="96"/>
      <c r="G27" s="27"/>
      <c r="H27" s="29"/>
      <c r="I27" s="29"/>
    </row>
    <row r="28" spans="1:11" s="1" customFormat="1" ht="27.6" customHeight="1">
      <c r="A28" s="114" t="s">
        <v>36</v>
      </c>
      <c r="B28" s="311"/>
      <c r="C28" s="49" t="s">
        <v>35</v>
      </c>
      <c r="D28" s="95"/>
      <c r="E28" s="95"/>
      <c r="F28" s="95"/>
      <c r="G28" s="26">
        <f>D7*D4</f>
        <v>0</v>
      </c>
      <c r="H28" s="29"/>
      <c r="I28" s="29"/>
    </row>
    <row r="29" spans="1:11" s="1" customFormat="1" ht="27.6" customHeight="1">
      <c r="A29" s="114" t="s">
        <v>40</v>
      </c>
      <c r="B29" s="311"/>
      <c r="C29" s="97" t="s">
        <v>37</v>
      </c>
      <c r="D29" s="98"/>
      <c r="E29" s="98" t="e">
        <f>E16*E22</f>
        <v>#DIV/0!</v>
      </c>
      <c r="F29" s="99"/>
      <c r="G29" s="27"/>
      <c r="H29" s="27"/>
      <c r="I29" s="27"/>
    </row>
    <row r="30" spans="1:11" s="1" customFormat="1" ht="27.6" customHeight="1">
      <c r="A30" s="114"/>
      <c r="B30" s="311"/>
      <c r="C30" s="51" t="s">
        <v>37</v>
      </c>
      <c r="D30" s="98"/>
      <c r="E30" s="98"/>
      <c r="F30" s="98"/>
      <c r="G30" s="28"/>
      <c r="H30" s="28">
        <f>H17*D4</f>
        <v>0</v>
      </c>
      <c r="I30" s="27"/>
    </row>
    <row r="31" spans="1:11" s="1" customFormat="1" ht="21.6" customHeight="1">
      <c r="A31" s="114" t="s">
        <v>17</v>
      </c>
      <c r="B31" s="311"/>
      <c r="C31" s="100" t="s">
        <v>28</v>
      </c>
      <c r="D31" s="101"/>
      <c r="E31" s="101"/>
      <c r="F31" s="101" t="e">
        <f>F18*F24</f>
        <v>#DIV/0!</v>
      </c>
      <c r="G31" s="29"/>
      <c r="H31" s="29"/>
      <c r="I31" s="29"/>
    </row>
    <row r="32" spans="1:11" s="1" customFormat="1" ht="27.6" customHeight="1">
      <c r="A32" s="114"/>
      <c r="B32" s="312"/>
      <c r="C32" s="38" t="s">
        <v>25</v>
      </c>
      <c r="D32" s="101"/>
      <c r="E32" s="101"/>
      <c r="F32" s="101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D36" s="102"/>
      <c r="E36" s="102"/>
      <c r="F36" s="102"/>
      <c r="G36" s="103"/>
      <c r="H36" s="103"/>
      <c r="I36" s="103"/>
    </row>
    <row r="37" spans="1:13" ht="16.5" customHeight="1">
      <c r="D37" s="293"/>
      <c r="E37" s="294"/>
      <c r="F37" s="295"/>
      <c r="G37" s="296"/>
      <c r="H37" s="297"/>
      <c r="I37" s="298"/>
    </row>
    <row r="38" spans="1:13" ht="16.5" customHeight="1">
      <c r="D38" s="104"/>
      <c r="E38" s="104"/>
      <c r="F38" s="104"/>
      <c r="G38" s="105"/>
      <c r="H38" s="105"/>
      <c r="I38" s="105"/>
    </row>
    <row r="39" spans="1:13" ht="26.25" customHeight="1">
      <c r="A39" s="69" t="s">
        <v>56</v>
      </c>
      <c r="B39" s="69"/>
      <c r="C39" s="67" t="str">
        <f>C2</f>
        <v xml:space="preserve">   /2019</v>
      </c>
      <c r="D39" t="s">
        <v>76</v>
      </c>
      <c r="J39" s="281" t="s">
        <v>67</v>
      </c>
      <c r="K39" s="281"/>
      <c r="L39" s="281"/>
      <c r="M39" s="281"/>
    </row>
    <row r="40" spans="1:13">
      <c r="A40" s="68" t="s">
        <v>60</v>
      </c>
      <c r="B40" s="68" t="s">
        <v>44</v>
      </c>
      <c r="C40" s="2"/>
      <c r="J40" s="283" t="s">
        <v>71</v>
      </c>
      <c r="K40" s="283" t="s">
        <v>70</v>
      </c>
      <c r="L40" s="283"/>
      <c r="M40" s="237"/>
    </row>
    <row r="41" spans="1:13" s="57" customFormat="1" ht="26.4" customHeight="1">
      <c r="A41" s="30">
        <v>1</v>
      </c>
      <c r="B41" s="58" t="s">
        <v>45</v>
      </c>
      <c r="C41" s="30" t="s">
        <v>4</v>
      </c>
      <c r="D41" s="278">
        <f>D4</f>
        <v>0</v>
      </c>
      <c r="E41" s="278"/>
      <c r="F41" s="278"/>
      <c r="G41" s="278"/>
      <c r="H41" s="278"/>
      <c r="I41" s="279"/>
      <c r="J41" s="284"/>
      <c r="K41" s="284"/>
      <c r="L41" s="284"/>
      <c r="M41" s="237"/>
    </row>
    <row r="42" spans="1:13" s="57" customFormat="1" ht="18">
      <c r="A42" s="30" t="s">
        <v>0</v>
      </c>
      <c r="B42" s="276" t="s">
        <v>43</v>
      </c>
      <c r="C42" s="30" t="s">
        <v>57</v>
      </c>
      <c r="D42" s="254"/>
      <c r="E42" s="254"/>
      <c r="F42" s="254"/>
      <c r="G42" s="254"/>
      <c r="H42" s="254"/>
      <c r="I42" s="255"/>
      <c r="J42" s="85"/>
      <c r="K42" s="30"/>
      <c r="L42" s="30"/>
      <c r="M42" s="30"/>
    </row>
    <row r="43" spans="1:13" s="57" customFormat="1" ht="18">
      <c r="A43" s="30" t="s">
        <v>1</v>
      </c>
      <c r="B43" s="277"/>
      <c r="C43" s="30" t="s">
        <v>58</v>
      </c>
      <c r="D43" s="254"/>
      <c r="E43" s="254"/>
      <c r="F43" s="254"/>
      <c r="G43" s="254"/>
      <c r="H43" s="254"/>
      <c r="I43" s="255"/>
      <c r="J43" s="86"/>
      <c r="K43" s="76"/>
      <c r="L43" s="30"/>
      <c r="M43" s="30"/>
    </row>
    <row r="44" spans="1:13" ht="15.6">
      <c r="A44" s="6" t="s">
        <v>7</v>
      </c>
      <c r="B44" s="6"/>
      <c r="C44" s="31" t="s">
        <v>11</v>
      </c>
      <c r="D44" s="246">
        <f>L51</f>
        <v>0</v>
      </c>
      <c r="E44" s="246"/>
      <c r="F44" s="246"/>
      <c r="G44" s="246"/>
      <c r="H44" s="246"/>
      <c r="I44" s="247"/>
      <c r="J44" s="86"/>
      <c r="K44" s="76"/>
      <c r="L44" s="30"/>
      <c r="M44" s="30"/>
    </row>
    <row r="45" spans="1:13" ht="18">
      <c r="A45" s="3" t="s">
        <v>14</v>
      </c>
      <c r="B45" s="251" t="s">
        <v>42</v>
      </c>
      <c r="C45" s="30" t="s">
        <v>9</v>
      </c>
      <c r="D45" s="254"/>
      <c r="E45" s="254"/>
      <c r="F45" s="254"/>
      <c r="G45" s="254"/>
      <c r="H45" s="254"/>
      <c r="I45" s="255"/>
      <c r="J45" s="86"/>
      <c r="K45" s="76"/>
      <c r="L45" s="3"/>
      <c r="M45" s="3"/>
    </row>
    <row r="46" spans="1:13" ht="18">
      <c r="A46" s="3" t="s">
        <v>2</v>
      </c>
      <c r="B46" s="252"/>
      <c r="C46" s="30" t="s">
        <v>164</v>
      </c>
      <c r="D46" s="256"/>
      <c r="E46" s="256"/>
      <c r="F46" s="256"/>
      <c r="G46" s="256"/>
      <c r="H46" s="256"/>
      <c r="I46" s="257"/>
      <c r="J46" s="87"/>
      <c r="K46" s="77"/>
      <c r="L46" s="3"/>
      <c r="M46" s="3"/>
    </row>
    <row r="47" spans="1:13" ht="18">
      <c r="A47" s="4" t="s">
        <v>3</v>
      </c>
      <c r="B47" s="253"/>
      <c r="C47" s="32" t="s">
        <v>5</v>
      </c>
      <c r="D47" s="258"/>
      <c r="E47" s="258"/>
      <c r="F47" s="258"/>
      <c r="G47" s="258"/>
      <c r="H47" s="258"/>
      <c r="I47" s="258"/>
      <c r="J47" s="84">
        <f>SUM(J42:J46)</f>
        <v>0</v>
      </c>
      <c r="K47" s="66">
        <f>SUM(K42:K46)</f>
        <v>0</v>
      </c>
      <c r="L47" s="66">
        <f>SUM(L42:L46)</f>
        <v>0</v>
      </c>
      <c r="M47" s="66">
        <f>SUM(M42:M46)</f>
        <v>0</v>
      </c>
    </row>
    <row r="48" spans="1:13" ht="18">
      <c r="A48" s="259" t="s">
        <v>47</v>
      </c>
      <c r="B48" s="260"/>
      <c r="C48" s="261"/>
      <c r="D48" s="59" t="s">
        <v>48</v>
      </c>
      <c r="E48" s="59" t="s">
        <v>49</v>
      </c>
      <c r="F48" s="59" t="s">
        <v>50</v>
      </c>
      <c r="G48" s="59" t="s">
        <v>51</v>
      </c>
      <c r="H48" s="59" t="s">
        <v>52</v>
      </c>
      <c r="I48" s="59" t="s">
        <v>53</v>
      </c>
      <c r="J48" t="s">
        <v>77</v>
      </c>
    </row>
    <row r="49" spans="1:12" ht="73.95" customHeight="1">
      <c r="A49" s="262"/>
      <c r="B49" s="263"/>
      <c r="C49" s="264"/>
      <c r="D49" s="12" t="s">
        <v>29</v>
      </c>
      <c r="E49" s="16" t="s">
        <v>30</v>
      </c>
      <c r="F49" s="39" t="s">
        <v>31</v>
      </c>
      <c r="G49" s="21" t="s">
        <v>34</v>
      </c>
      <c r="H49" s="22" t="s">
        <v>33</v>
      </c>
      <c r="I49" s="40" t="s">
        <v>32</v>
      </c>
      <c r="J49" t="s">
        <v>78</v>
      </c>
      <c r="L49" s="106">
        <f>D7</f>
        <v>0</v>
      </c>
    </row>
    <row r="50" spans="1:12" ht="21" customHeight="1">
      <c r="A50" s="265" t="s">
        <v>46</v>
      </c>
      <c r="B50" s="266"/>
      <c r="C50" s="267"/>
      <c r="D50" s="293" t="s">
        <v>54</v>
      </c>
      <c r="E50" s="294"/>
      <c r="F50" s="295"/>
      <c r="G50" s="296" t="s">
        <v>55</v>
      </c>
      <c r="H50" s="297"/>
      <c r="I50" s="298"/>
      <c r="J50" s="2" t="s">
        <v>79</v>
      </c>
      <c r="K50" s="2"/>
      <c r="L50" s="107">
        <f>D14</f>
        <v>0</v>
      </c>
    </row>
    <row r="51" spans="1:12" ht="17.399999999999999" customHeight="1">
      <c r="A51" s="4" t="s">
        <v>15</v>
      </c>
      <c r="B51" s="269" t="s">
        <v>8</v>
      </c>
      <c r="C51" s="18" t="s">
        <v>18</v>
      </c>
      <c r="D51" s="13">
        <f>D45*D46</f>
        <v>0</v>
      </c>
      <c r="E51" s="14"/>
      <c r="F51" s="14"/>
      <c r="G51" s="36"/>
      <c r="H51" s="24"/>
      <c r="I51" s="24"/>
      <c r="J51" s="241" t="s">
        <v>80</v>
      </c>
      <c r="K51" s="242"/>
      <c r="L51">
        <f>L49-L50</f>
        <v>0</v>
      </c>
    </row>
    <row r="52" spans="1:12" s="2" customFormat="1" ht="17.399999999999999" customHeight="1">
      <c r="A52" s="89" t="s">
        <v>15</v>
      </c>
      <c r="B52" s="270"/>
      <c r="C52" s="33" t="s">
        <v>19</v>
      </c>
      <c r="D52" s="23"/>
      <c r="E52" s="23"/>
      <c r="F52" s="23"/>
      <c r="G52" s="23">
        <f>D45*D46</f>
        <v>0</v>
      </c>
      <c r="H52" s="24"/>
      <c r="I52" s="24"/>
      <c r="J52" s="272" t="s">
        <v>62</v>
      </c>
      <c r="K52" s="273"/>
      <c r="L52" s="107"/>
    </row>
    <row r="53" spans="1:12" ht="17.399999999999999" customHeight="1">
      <c r="A53" s="90" t="s">
        <v>15</v>
      </c>
      <c r="B53" s="270"/>
      <c r="C53" s="19" t="s">
        <v>20</v>
      </c>
      <c r="D53" s="15"/>
      <c r="E53" s="15">
        <f>D45*D46</f>
        <v>0</v>
      </c>
      <c r="F53" s="35"/>
      <c r="G53" s="36"/>
      <c r="H53" s="36"/>
      <c r="I53" s="36"/>
      <c r="J53" s="272"/>
      <c r="K53" s="273"/>
    </row>
    <row r="54" spans="1:12" ht="17.399999999999999" customHeight="1">
      <c r="A54" s="89" t="s">
        <v>15</v>
      </c>
      <c r="B54" s="270"/>
      <c r="C54" s="34" t="s">
        <v>21</v>
      </c>
      <c r="D54" s="15"/>
      <c r="E54" s="15"/>
      <c r="F54" s="15"/>
      <c r="G54" s="25"/>
      <c r="H54" s="25">
        <f>D45*D46</f>
        <v>0</v>
      </c>
      <c r="I54" s="36"/>
      <c r="J54" s="272"/>
      <c r="K54" s="273"/>
    </row>
    <row r="55" spans="1:12" ht="17.399999999999999" customHeight="1">
      <c r="A55" s="90" t="s">
        <v>15</v>
      </c>
      <c r="B55" s="270"/>
      <c r="C55" s="37" t="s">
        <v>26</v>
      </c>
      <c r="D55" s="41"/>
      <c r="E55" s="41"/>
      <c r="F55" s="41">
        <f>D45*D46</f>
        <v>0</v>
      </c>
      <c r="G55" s="36"/>
      <c r="H55" s="36"/>
      <c r="I55" s="36"/>
      <c r="J55" s="113"/>
      <c r="K55" s="109"/>
    </row>
    <row r="56" spans="1:12" ht="17.399999999999999" customHeight="1">
      <c r="A56" s="89" t="s">
        <v>15</v>
      </c>
      <c r="B56" s="271"/>
      <c r="C56" s="38" t="s">
        <v>27</v>
      </c>
      <c r="D56" s="41"/>
      <c r="E56" s="41"/>
      <c r="F56" s="41"/>
      <c r="G56" s="42"/>
      <c r="H56" s="42"/>
      <c r="I56" s="42">
        <f>D45*D46</f>
        <v>0</v>
      </c>
      <c r="J56" s="274" t="s">
        <v>63</v>
      </c>
      <c r="K56" s="275"/>
    </row>
    <row r="57" spans="1:12" ht="21.6" customHeight="1">
      <c r="A57" s="4" t="s">
        <v>16</v>
      </c>
      <c r="B57" s="269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74"/>
      <c r="K57" s="275"/>
    </row>
    <row r="58" spans="1:12" ht="21.6" customHeight="1">
      <c r="A58" s="89" t="s">
        <v>16</v>
      </c>
      <c r="B58" s="270"/>
      <c r="C58" s="33" t="s">
        <v>74</v>
      </c>
      <c r="D58" s="9"/>
      <c r="E58" s="9"/>
      <c r="F58" s="9"/>
      <c r="G58" s="26" t="e">
        <f>D47/G52</f>
        <v>#DIV/0!</v>
      </c>
      <c r="H58" s="27"/>
      <c r="I58" s="27"/>
      <c r="J58" s="274"/>
      <c r="K58" s="275"/>
    </row>
    <row r="59" spans="1:12" ht="21.6" customHeight="1">
      <c r="A59" s="4" t="s">
        <v>16</v>
      </c>
      <c r="B59" s="270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74"/>
      <c r="K59" s="275"/>
    </row>
    <row r="60" spans="1:12" ht="21.6" customHeight="1">
      <c r="A60" s="89" t="s">
        <v>16</v>
      </c>
      <c r="B60" s="270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74"/>
      <c r="K60" s="275"/>
    </row>
    <row r="61" spans="1:12" ht="21.6" customHeight="1">
      <c r="A61" s="4" t="s">
        <v>16</v>
      </c>
      <c r="B61" s="270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74"/>
      <c r="K61" s="275"/>
    </row>
    <row r="62" spans="1:12" ht="21.6" customHeight="1">
      <c r="A62" s="89" t="s">
        <v>16</v>
      </c>
      <c r="B62" s="271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74"/>
      <c r="K62" s="275"/>
    </row>
    <row r="63" spans="1:12" ht="27.6" customHeight="1">
      <c r="A63" s="114" t="s">
        <v>13</v>
      </c>
      <c r="B63" s="310" t="s">
        <v>41</v>
      </c>
      <c r="C63" s="168" t="s">
        <v>114</v>
      </c>
      <c r="D63" s="93"/>
      <c r="E63" s="93"/>
      <c r="F63" s="93"/>
      <c r="G63" s="56"/>
      <c r="H63" s="56"/>
      <c r="I63" s="56"/>
    </row>
    <row r="64" spans="1:12" s="1" customFormat="1" ht="27.6" customHeight="1">
      <c r="A64" s="114" t="s">
        <v>17</v>
      </c>
      <c r="B64" s="311"/>
      <c r="C64" s="94" t="s">
        <v>38</v>
      </c>
      <c r="D64" s="95" t="e">
        <f>D44*D57</f>
        <v>#DIV/0!</v>
      </c>
      <c r="E64" s="96"/>
      <c r="F64" s="96"/>
      <c r="G64" s="27"/>
      <c r="H64" s="29"/>
      <c r="I64" s="29"/>
    </row>
    <row r="65" spans="1:13" s="1" customFormat="1" ht="27.6" customHeight="1">
      <c r="A65" s="114" t="s">
        <v>36</v>
      </c>
      <c r="B65" s="311"/>
      <c r="C65" s="49" t="s">
        <v>35</v>
      </c>
      <c r="D65" s="95"/>
      <c r="E65" s="95"/>
      <c r="F65" s="95"/>
      <c r="G65" s="26">
        <f>D44*D41</f>
        <v>0</v>
      </c>
      <c r="H65" s="29"/>
      <c r="I65" s="29"/>
    </row>
    <row r="66" spans="1:13" s="1" customFormat="1" ht="27.6" customHeight="1">
      <c r="A66" s="114" t="s">
        <v>40</v>
      </c>
      <c r="B66" s="311"/>
      <c r="C66" s="97" t="s">
        <v>37</v>
      </c>
      <c r="D66" s="98"/>
      <c r="E66" s="98" t="e">
        <f>E53*E59</f>
        <v>#DIV/0!</v>
      </c>
      <c r="F66" s="99"/>
      <c r="G66" s="27"/>
      <c r="H66" s="27"/>
      <c r="I66" s="27"/>
    </row>
    <row r="67" spans="1:13" s="1" customFormat="1" ht="27.6" customHeight="1">
      <c r="A67" s="114"/>
      <c r="B67" s="311"/>
      <c r="C67" s="51" t="s">
        <v>37</v>
      </c>
      <c r="D67" s="98"/>
      <c r="E67" s="98"/>
      <c r="F67" s="98"/>
      <c r="G67" s="28"/>
      <c r="H67" s="28">
        <f>H54*D41</f>
        <v>0</v>
      </c>
      <c r="I67" s="27"/>
    </row>
    <row r="68" spans="1:13" s="1" customFormat="1" ht="27.6" customHeight="1">
      <c r="A68" s="114" t="s">
        <v>17</v>
      </c>
      <c r="B68" s="311"/>
      <c r="C68" s="100" t="s">
        <v>28</v>
      </c>
      <c r="D68" s="101"/>
      <c r="E68" s="101"/>
      <c r="F68" s="101" t="e">
        <f>F55*F61</f>
        <v>#DIV/0!</v>
      </c>
      <c r="G68" s="29"/>
      <c r="H68" s="29"/>
      <c r="I68" s="29"/>
    </row>
    <row r="69" spans="1:13" s="1" customFormat="1" ht="21.6" customHeight="1">
      <c r="A69" s="114"/>
      <c r="B69" s="312"/>
      <c r="C69" s="38" t="s">
        <v>25</v>
      </c>
      <c r="D69" s="101"/>
      <c r="E69" s="101"/>
      <c r="F69" s="101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1" spans="1:13">
      <c r="J71" s="110" t="s">
        <v>83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K72" s="110" t="s">
        <v>86</v>
      </c>
      <c r="L72" s="110"/>
    </row>
    <row r="73" spans="1:13">
      <c r="A73" s="242" t="s">
        <v>59</v>
      </c>
      <c r="B73" s="242"/>
      <c r="D73" s="102"/>
      <c r="E73" s="102"/>
      <c r="F73" s="102"/>
      <c r="G73" s="103"/>
      <c r="H73" s="103"/>
      <c r="I73" s="103"/>
      <c r="K73" s="291"/>
      <c r="L73" s="292"/>
    </row>
    <row r="74" spans="1:13" ht="16.5" customHeight="1">
      <c r="D74" s="293"/>
      <c r="E74" s="294"/>
      <c r="F74" s="295"/>
      <c r="G74" s="296"/>
      <c r="H74" s="297"/>
      <c r="I74" s="298"/>
      <c r="J74" s="108"/>
      <c r="L74" s="108"/>
    </row>
    <row r="75" spans="1:13" ht="16.5" customHeight="1">
      <c r="A75" s="69" t="s">
        <v>56</v>
      </c>
      <c r="B75" s="69"/>
      <c r="C75" s="67" t="str">
        <f>C39</f>
        <v xml:space="preserve">   /2019</v>
      </c>
      <c r="D75" t="s">
        <v>81</v>
      </c>
      <c r="H75" s="105"/>
      <c r="I75" s="105"/>
      <c r="J75" s="281" t="s">
        <v>67</v>
      </c>
      <c r="K75" s="281"/>
      <c r="L75" s="281"/>
      <c r="M75" s="281"/>
    </row>
    <row r="76" spans="1:13" ht="45" customHeight="1">
      <c r="A76" s="68" t="s">
        <v>60</v>
      </c>
      <c r="B76" s="68" t="s">
        <v>44</v>
      </c>
      <c r="C76" s="2"/>
      <c r="J76" s="283" t="s">
        <v>71</v>
      </c>
      <c r="K76" s="283" t="s">
        <v>70</v>
      </c>
      <c r="L76" s="283"/>
      <c r="M76" s="237"/>
    </row>
    <row r="77" spans="1:13" s="57" customFormat="1" ht="26.4" customHeight="1">
      <c r="A77" s="30">
        <v>1</v>
      </c>
      <c r="B77" s="58" t="s">
        <v>45</v>
      </c>
      <c r="C77" s="30" t="s">
        <v>4</v>
      </c>
      <c r="D77" s="278">
        <f>D4</f>
        <v>0</v>
      </c>
      <c r="E77" s="278"/>
      <c r="F77" s="278"/>
      <c r="G77" s="278"/>
      <c r="H77" s="278"/>
      <c r="I77" s="279"/>
      <c r="J77" s="284"/>
      <c r="K77" s="284"/>
      <c r="L77" s="284"/>
      <c r="M77" s="237"/>
    </row>
    <row r="78" spans="1:13" s="57" customFormat="1" ht="18">
      <c r="A78" s="30" t="s">
        <v>0</v>
      </c>
      <c r="B78" s="276" t="s">
        <v>43</v>
      </c>
      <c r="C78" s="30" t="s">
        <v>57</v>
      </c>
      <c r="D78" s="254"/>
      <c r="E78" s="254"/>
      <c r="F78" s="254"/>
      <c r="G78" s="254"/>
      <c r="H78" s="254"/>
      <c r="I78" s="255"/>
      <c r="J78" s="85"/>
      <c r="K78" s="30"/>
      <c r="L78" s="30"/>
      <c r="M78" s="30"/>
    </row>
    <row r="79" spans="1:13" s="57" customFormat="1" ht="18">
      <c r="A79" s="30" t="s">
        <v>1</v>
      </c>
      <c r="B79" s="277"/>
      <c r="C79" s="30" t="s">
        <v>58</v>
      </c>
      <c r="D79" s="254"/>
      <c r="E79" s="254"/>
      <c r="F79" s="254"/>
      <c r="G79" s="254"/>
      <c r="H79" s="254"/>
      <c r="I79" s="255"/>
      <c r="J79" s="86"/>
      <c r="K79" s="76"/>
      <c r="L79" s="30"/>
      <c r="M79" s="30"/>
    </row>
    <row r="80" spans="1:13" ht="15.6">
      <c r="A80" s="6" t="s">
        <v>7</v>
      </c>
      <c r="B80" s="6"/>
      <c r="C80" s="31" t="s">
        <v>11</v>
      </c>
      <c r="D80" s="246">
        <f>L87</f>
        <v>0</v>
      </c>
      <c r="E80" s="246"/>
      <c r="F80" s="246"/>
      <c r="G80" s="246"/>
      <c r="H80" s="246"/>
      <c r="I80" s="247"/>
      <c r="J80" s="86"/>
      <c r="K80" s="76"/>
      <c r="L80" s="30"/>
      <c r="M80" s="30"/>
    </row>
    <row r="81" spans="1:13" ht="18">
      <c r="A81" s="3" t="s">
        <v>14</v>
      </c>
      <c r="B81" s="251" t="s">
        <v>42</v>
      </c>
      <c r="C81" s="30" t="s">
        <v>9</v>
      </c>
      <c r="D81" s="254"/>
      <c r="E81" s="254"/>
      <c r="F81" s="254"/>
      <c r="G81" s="254"/>
      <c r="H81" s="254"/>
      <c r="I81" s="255"/>
      <c r="J81" s="86"/>
      <c r="K81" s="76"/>
      <c r="L81" s="3"/>
      <c r="M81" s="3"/>
    </row>
    <row r="82" spans="1:13" ht="18">
      <c r="A82" s="3" t="s">
        <v>2</v>
      </c>
      <c r="B82" s="252"/>
      <c r="C82" s="30" t="s">
        <v>164</v>
      </c>
      <c r="D82" s="256"/>
      <c r="E82" s="256"/>
      <c r="F82" s="256"/>
      <c r="G82" s="256"/>
      <c r="H82" s="256"/>
      <c r="I82" s="257"/>
      <c r="J82" s="87"/>
      <c r="K82" s="77"/>
      <c r="L82" s="3"/>
      <c r="M82" s="3"/>
    </row>
    <row r="83" spans="1:13" ht="18">
      <c r="A83" s="4" t="s">
        <v>3</v>
      </c>
      <c r="B83" s="253"/>
      <c r="C83" s="32" t="s">
        <v>5</v>
      </c>
      <c r="D83" s="258"/>
      <c r="E83" s="258"/>
      <c r="F83" s="258"/>
      <c r="G83" s="258"/>
      <c r="H83" s="258"/>
      <c r="I83" s="258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18">
      <c r="A84" s="259" t="s">
        <v>47</v>
      </c>
      <c r="B84" s="260"/>
      <c r="C84" s="261"/>
      <c r="D84" s="59" t="s">
        <v>48</v>
      </c>
      <c r="E84" s="59" t="s">
        <v>49</v>
      </c>
      <c r="F84" s="59" t="s">
        <v>50</v>
      </c>
      <c r="G84" s="59" t="s">
        <v>51</v>
      </c>
      <c r="H84" s="59" t="s">
        <v>52</v>
      </c>
      <c r="I84" s="59" t="s">
        <v>53</v>
      </c>
      <c r="J84" t="s">
        <v>77</v>
      </c>
    </row>
    <row r="85" spans="1:13" ht="73.95" customHeight="1">
      <c r="A85" s="262"/>
      <c r="B85" s="263"/>
      <c r="C85" s="264"/>
      <c r="D85" s="12" t="s">
        <v>29</v>
      </c>
      <c r="E85" s="16" t="s">
        <v>30</v>
      </c>
      <c r="F85" s="39" t="s">
        <v>31</v>
      </c>
      <c r="G85" s="21" t="s">
        <v>34</v>
      </c>
      <c r="H85" s="22" t="s">
        <v>33</v>
      </c>
      <c r="I85" s="40" t="s">
        <v>32</v>
      </c>
      <c r="J85" t="s">
        <v>78</v>
      </c>
      <c r="L85" s="106">
        <f>D7</f>
        <v>0</v>
      </c>
    </row>
    <row r="86" spans="1:13" ht="21" customHeight="1">
      <c r="A86" s="265" t="s">
        <v>46</v>
      </c>
      <c r="B86" s="266"/>
      <c r="C86" s="267"/>
      <c r="D86" s="293" t="s">
        <v>54</v>
      </c>
      <c r="E86" s="294"/>
      <c r="F86" s="295"/>
      <c r="G86" s="296" t="s">
        <v>55</v>
      </c>
      <c r="H86" s="297"/>
      <c r="I86" s="298"/>
      <c r="J86" s="2" t="s">
        <v>79</v>
      </c>
      <c r="K86" s="2"/>
      <c r="L86" s="107">
        <f>D14+D51</f>
        <v>0</v>
      </c>
    </row>
    <row r="87" spans="1:13" ht="17.399999999999999" customHeight="1">
      <c r="A87" s="4" t="s">
        <v>15</v>
      </c>
      <c r="B87" s="269" t="s">
        <v>8</v>
      </c>
      <c r="C87" s="18" t="s">
        <v>18</v>
      </c>
      <c r="D87" s="13">
        <f>D81*D82</f>
        <v>0</v>
      </c>
      <c r="E87" s="14"/>
      <c r="F87" s="14"/>
      <c r="G87" s="36"/>
      <c r="H87" s="24"/>
      <c r="I87" s="24"/>
      <c r="J87" s="241" t="s">
        <v>80</v>
      </c>
      <c r="K87" s="242"/>
      <c r="L87">
        <f>L85-L86</f>
        <v>0</v>
      </c>
    </row>
    <row r="88" spans="1:13" s="2" customFormat="1" ht="21.75" customHeight="1">
      <c r="A88" s="89" t="s">
        <v>15</v>
      </c>
      <c r="B88" s="270"/>
      <c r="C88" s="33" t="s">
        <v>19</v>
      </c>
      <c r="D88" s="23"/>
      <c r="E88" s="23"/>
      <c r="F88" s="23"/>
      <c r="G88" s="23">
        <f>D81*D82</f>
        <v>0</v>
      </c>
      <c r="H88" s="24"/>
      <c r="I88" s="24"/>
      <c r="J88" s="272" t="s">
        <v>62</v>
      </c>
      <c r="K88" s="273"/>
      <c r="L88" s="107"/>
    </row>
    <row r="89" spans="1:13" ht="17.399999999999999" customHeight="1">
      <c r="A89" s="90" t="s">
        <v>15</v>
      </c>
      <c r="B89" s="270"/>
      <c r="C89" s="19" t="s">
        <v>20</v>
      </c>
      <c r="D89" s="15"/>
      <c r="E89" s="15">
        <f>D81*D82</f>
        <v>0</v>
      </c>
      <c r="F89" s="35"/>
      <c r="G89" s="36"/>
      <c r="H89" s="36"/>
      <c r="I89" s="36"/>
      <c r="J89" s="272"/>
      <c r="K89" s="273"/>
    </row>
    <row r="90" spans="1:13" ht="17.399999999999999" customHeight="1">
      <c r="A90" s="89" t="s">
        <v>15</v>
      </c>
      <c r="B90" s="270"/>
      <c r="C90" s="34" t="s">
        <v>21</v>
      </c>
      <c r="D90" s="15"/>
      <c r="E90" s="15"/>
      <c r="F90" s="15"/>
      <c r="G90" s="25"/>
      <c r="H90" s="25">
        <f>D81*D82</f>
        <v>0</v>
      </c>
      <c r="I90" s="36"/>
      <c r="J90" s="272"/>
      <c r="K90" s="273"/>
    </row>
    <row r="91" spans="1:13" ht="17.399999999999999" customHeight="1">
      <c r="A91" s="90" t="s">
        <v>15</v>
      </c>
      <c r="B91" s="270"/>
      <c r="C91" s="37" t="s">
        <v>26</v>
      </c>
      <c r="D91" s="41"/>
      <c r="E91" s="41"/>
      <c r="F91" s="41">
        <f>D81*D82</f>
        <v>0</v>
      </c>
      <c r="G91" s="36"/>
      <c r="H91" s="36"/>
      <c r="I91" s="36"/>
      <c r="J91" s="113"/>
      <c r="K91" s="109"/>
    </row>
    <row r="92" spans="1:13" ht="17.399999999999999" customHeight="1">
      <c r="A92" s="89" t="s">
        <v>15</v>
      </c>
      <c r="B92" s="271"/>
      <c r="C92" s="38" t="s">
        <v>27</v>
      </c>
      <c r="D92" s="41"/>
      <c r="E92" s="41"/>
      <c r="F92" s="41"/>
      <c r="G92" s="42"/>
      <c r="H92" s="42"/>
      <c r="I92" s="42">
        <f>D81*D82</f>
        <v>0</v>
      </c>
      <c r="J92" s="274" t="s">
        <v>63</v>
      </c>
      <c r="K92" s="275"/>
    </row>
    <row r="93" spans="1:13" ht="21.6" customHeight="1">
      <c r="A93" s="4" t="s">
        <v>16</v>
      </c>
      <c r="B93" s="269" t="s">
        <v>6</v>
      </c>
      <c r="C93" s="18" t="s">
        <v>22</v>
      </c>
      <c r="D93" s="9" t="e">
        <f>D83/D87</f>
        <v>#DIV/0!</v>
      </c>
      <c r="E93" s="17"/>
      <c r="F93" s="17"/>
      <c r="G93" s="27"/>
      <c r="H93" s="27"/>
      <c r="I93" s="27"/>
      <c r="J93" s="274"/>
      <c r="K93" s="275"/>
    </row>
    <row r="94" spans="1:13" ht="21.6" customHeight="1">
      <c r="A94" s="89" t="s">
        <v>16</v>
      </c>
      <c r="B94" s="270"/>
      <c r="C94" s="33" t="s">
        <v>74</v>
      </c>
      <c r="D94" s="9"/>
      <c r="E94" s="9"/>
      <c r="F94" s="9"/>
      <c r="G94" s="26" t="e">
        <f>D83/G88</f>
        <v>#DIV/0!</v>
      </c>
      <c r="H94" s="27"/>
      <c r="I94" s="27"/>
      <c r="J94" s="274"/>
      <c r="K94" s="275"/>
    </row>
    <row r="95" spans="1:13" ht="21.6" customHeight="1">
      <c r="A95" s="4" t="s">
        <v>16</v>
      </c>
      <c r="B95" s="270"/>
      <c r="C95" s="20" t="s">
        <v>24</v>
      </c>
      <c r="D95" s="10"/>
      <c r="E95" s="10" t="e">
        <f>D83/E89</f>
        <v>#DIV/0!</v>
      </c>
      <c r="F95" s="17"/>
      <c r="G95" s="27"/>
      <c r="H95" s="27"/>
      <c r="I95" s="27"/>
      <c r="J95" s="274"/>
      <c r="K95" s="275"/>
    </row>
    <row r="96" spans="1:13" ht="21.6" customHeight="1">
      <c r="A96" s="89" t="s">
        <v>16</v>
      </c>
      <c r="B96" s="270"/>
      <c r="C96" s="34" t="s">
        <v>24</v>
      </c>
      <c r="D96" s="10"/>
      <c r="E96" s="10"/>
      <c r="F96" s="10"/>
      <c r="G96" s="28"/>
      <c r="H96" s="28" t="e">
        <f>D83/H90</f>
        <v>#DIV/0!</v>
      </c>
      <c r="I96" s="27"/>
      <c r="J96" s="274"/>
      <c r="K96" s="275"/>
    </row>
    <row r="97" spans="1:13" ht="21.6" customHeight="1">
      <c r="A97" s="4" t="s">
        <v>16</v>
      </c>
      <c r="B97" s="270"/>
      <c r="C97" s="43" t="s">
        <v>26</v>
      </c>
      <c r="D97" s="44"/>
      <c r="E97" s="44"/>
      <c r="F97" s="44" t="e">
        <f>D83/F91</f>
        <v>#DIV/0!</v>
      </c>
      <c r="G97" s="27"/>
      <c r="H97" s="27"/>
      <c r="I97" s="27"/>
      <c r="J97" s="274"/>
      <c r="K97" s="275"/>
    </row>
    <row r="98" spans="1:13" ht="21.6" customHeight="1">
      <c r="A98" s="89" t="s">
        <v>16</v>
      </c>
      <c r="B98" s="271"/>
      <c r="C98" s="38" t="s">
        <v>25</v>
      </c>
      <c r="D98" s="44"/>
      <c r="E98" s="44"/>
      <c r="F98" s="44"/>
      <c r="G98" s="45"/>
      <c r="H98" s="45"/>
      <c r="I98" s="45" t="e">
        <f>D83/I92</f>
        <v>#DIV/0!</v>
      </c>
      <c r="J98" s="274"/>
      <c r="K98" s="275"/>
    </row>
    <row r="99" spans="1:13" ht="27.6" customHeight="1">
      <c r="A99" s="114" t="s">
        <v>13</v>
      </c>
      <c r="B99" s="310" t="s">
        <v>41</v>
      </c>
      <c r="C99" s="168" t="s">
        <v>114</v>
      </c>
      <c r="D99" s="93"/>
      <c r="E99" s="93"/>
      <c r="F99" s="93"/>
      <c r="G99" s="56"/>
      <c r="H99" s="56"/>
      <c r="I99" s="56"/>
    </row>
    <row r="100" spans="1:13" s="1" customFormat="1" ht="27.6" customHeight="1">
      <c r="A100" s="114" t="s">
        <v>17</v>
      </c>
      <c r="B100" s="311"/>
      <c r="C100" s="94" t="s">
        <v>38</v>
      </c>
      <c r="D100" s="95" t="e">
        <f>D80*D93</f>
        <v>#DIV/0!</v>
      </c>
      <c r="E100" s="96"/>
      <c r="F100" s="96"/>
      <c r="G100" s="27"/>
      <c r="H100" s="29"/>
      <c r="I100" s="29"/>
    </row>
    <row r="101" spans="1:13" s="1" customFormat="1" ht="27.6" customHeight="1">
      <c r="A101" s="114" t="s">
        <v>36</v>
      </c>
      <c r="B101" s="311"/>
      <c r="C101" s="49" t="s">
        <v>35</v>
      </c>
      <c r="D101" s="95"/>
      <c r="E101" s="95"/>
      <c r="F101" s="95"/>
      <c r="G101" s="26">
        <f>D80*D77</f>
        <v>0</v>
      </c>
      <c r="H101" s="29"/>
      <c r="I101" s="29"/>
    </row>
    <row r="102" spans="1:13" s="1" customFormat="1" ht="27.6" customHeight="1">
      <c r="A102" s="114" t="s">
        <v>40</v>
      </c>
      <c r="B102" s="311"/>
      <c r="C102" s="97" t="s">
        <v>37</v>
      </c>
      <c r="D102" s="98"/>
      <c r="E102" s="98" t="e">
        <f>E89*E95</f>
        <v>#DIV/0!</v>
      </c>
      <c r="F102" s="99"/>
      <c r="G102" s="27"/>
      <c r="H102" s="27"/>
      <c r="I102" s="27"/>
    </row>
    <row r="103" spans="1:13" s="1" customFormat="1" ht="27.6" customHeight="1">
      <c r="A103" s="114"/>
      <c r="B103" s="311"/>
      <c r="C103" s="51" t="s">
        <v>37</v>
      </c>
      <c r="D103" s="98"/>
      <c r="E103" s="98"/>
      <c r="F103" s="98"/>
      <c r="G103" s="28"/>
      <c r="H103" s="28">
        <f>H90*D77</f>
        <v>0</v>
      </c>
      <c r="I103" s="27"/>
    </row>
    <row r="104" spans="1:13" s="1" customFormat="1" ht="27.6" customHeight="1">
      <c r="A104" s="114" t="s">
        <v>17</v>
      </c>
      <c r="B104" s="311"/>
      <c r="C104" s="100" t="s">
        <v>28</v>
      </c>
      <c r="D104" s="101"/>
      <c r="E104" s="101"/>
      <c r="F104" s="101" t="e">
        <f>F91*F97</f>
        <v>#DIV/0!</v>
      </c>
      <c r="G104" s="29"/>
      <c r="H104" s="29"/>
      <c r="I104" s="29"/>
    </row>
    <row r="105" spans="1:13" s="1" customFormat="1" ht="21.6" customHeight="1">
      <c r="A105" s="114"/>
      <c r="B105" s="312"/>
      <c r="C105" s="38" t="s">
        <v>25</v>
      </c>
      <c r="D105" s="101"/>
      <c r="E105" s="101"/>
      <c r="F105" s="101"/>
      <c r="G105" s="45"/>
      <c r="H105" s="45"/>
      <c r="I105" s="45">
        <f>I92*D77</f>
        <v>0</v>
      </c>
    </row>
    <row r="106" spans="1:13" ht="27.6" customHeight="1">
      <c r="A106" s="3"/>
      <c r="B106" s="3"/>
      <c r="C106" s="60" t="s">
        <v>12</v>
      </c>
      <c r="D106" s="61" t="e">
        <f t="shared" ref="D106:I106" si="2">MIN(D99:D105)</f>
        <v>#DIV/0!</v>
      </c>
      <c r="E106" s="61" t="e">
        <f t="shared" si="2"/>
        <v>#DIV/0!</v>
      </c>
      <c r="F106" s="61" t="e">
        <f t="shared" si="2"/>
        <v>#DIV/0!</v>
      </c>
      <c r="G106" s="62">
        <f t="shared" si="2"/>
        <v>0</v>
      </c>
      <c r="H106" s="62">
        <f t="shared" si="2"/>
        <v>0</v>
      </c>
      <c r="I106" s="62">
        <f t="shared" si="2"/>
        <v>0</v>
      </c>
    </row>
    <row r="107" spans="1:13">
      <c r="J107" s="110" t="s">
        <v>83</v>
      </c>
      <c r="K107" s="110"/>
    </row>
    <row r="108" spans="1:13" ht="27.6" customHeight="1">
      <c r="C108" s="53" t="s">
        <v>39</v>
      </c>
      <c r="D108" s="63"/>
      <c r="E108" s="63"/>
      <c r="F108" s="64"/>
      <c r="G108" s="64"/>
      <c r="H108" s="64"/>
      <c r="I108" s="64"/>
      <c r="K108" s="110" t="s">
        <v>86</v>
      </c>
      <c r="L108" s="110"/>
    </row>
    <row r="109" spans="1:13">
      <c r="A109" s="242" t="s">
        <v>59</v>
      </c>
      <c r="B109" s="242"/>
      <c r="D109" s="102"/>
      <c r="E109" s="102"/>
      <c r="F109" s="102"/>
      <c r="G109" s="103"/>
      <c r="H109" s="103"/>
      <c r="I109" s="103"/>
      <c r="K109" s="291"/>
      <c r="L109" s="292"/>
    </row>
    <row r="110" spans="1:13">
      <c r="A110" s="243" t="s">
        <v>104</v>
      </c>
      <c r="B110" s="243"/>
    </row>
    <row r="111" spans="1:13" s="65" customFormat="1" ht="74.400000000000006" customHeight="1">
      <c r="A111" s="153" t="s">
        <v>96</v>
      </c>
      <c r="B111" s="153" t="s">
        <v>94</v>
      </c>
      <c r="C111" s="153" t="s">
        <v>95</v>
      </c>
      <c r="D111" s="244" t="s">
        <v>97</v>
      </c>
      <c r="E111" s="244"/>
      <c r="F111" s="245" t="s">
        <v>98</v>
      </c>
      <c r="G111" s="245"/>
      <c r="H111" s="154" t="s">
        <v>99</v>
      </c>
      <c r="I111" s="154" t="s">
        <v>100</v>
      </c>
      <c r="K111" s="232" t="s">
        <v>181</v>
      </c>
      <c r="L111" s="232"/>
      <c r="M111" s="232"/>
    </row>
    <row r="112" spans="1:13" s="152" customFormat="1" ht="10.199999999999999">
      <c r="A112" s="155"/>
      <c r="B112" s="155">
        <v>1</v>
      </c>
      <c r="C112" s="155">
        <v>2</v>
      </c>
      <c r="D112" s="235">
        <v>3</v>
      </c>
      <c r="E112" s="235"/>
      <c r="F112" s="236">
        <v>4</v>
      </c>
      <c r="G112" s="236"/>
      <c r="H112" s="156">
        <v>5</v>
      </c>
      <c r="I112" s="180">
        <v>6</v>
      </c>
      <c r="K112" s="152" t="s">
        <v>182</v>
      </c>
      <c r="M112" s="152" t="s">
        <v>183</v>
      </c>
    </row>
    <row r="113" spans="1:13" s="65" customFormat="1" ht="46.8">
      <c r="A113" s="162"/>
      <c r="B113" s="162" t="s">
        <v>105</v>
      </c>
      <c r="C113" s="163">
        <f>D6</f>
        <v>0</v>
      </c>
      <c r="D113" s="239" t="s">
        <v>101</v>
      </c>
      <c r="E113" s="239"/>
      <c r="F113" s="287">
        <f>D5</f>
        <v>0</v>
      </c>
      <c r="G113" s="287"/>
      <c r="H113" s="164">
        <f>D4</f>
        <v>0</v>
      </c>
      <c r="I113" s="183" t="s">
        <v>103</v>
      </c>
      <c r="J113" s="184"/>
      <c r="K113" s="234" t="e">
        <f>I113/1.08</f>
        <v>#VALUE!</v>
      </c>
      <c r="L113" s="234"/>
      <c r="M113" s="187" t="e">
        <f>I113/1.23</f>
        <v>#VALUE!</v>
      </c>
    </row>
    <row r="114" spans="1:13" ht="15.6">
      <c r="A114" s="280" t="s">
        <v>92</v>
      </c>
      <c r="B114" s="280"/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</row>
    <row r="115" spans="1:13" ht="27.75" customHeight="1">
      <c r="D115" s="309" t="s">
        <v>82</v>
      </c>
      <c r="E115" s="309"/>
      <c r="F115" s="309"/>
      <c r="G115" s="309"/>
      <c r="H115" s="309"/>
      <c r="I115" s="309"/>
      <c r="J115" s="281" t="s">
        <v>67</v>
      </c>
      <c r="K115" s="281"/>
      <c r="L115" s="281"/>
      <c r="M115" s="281"/>
    </row>
    <row r="116" spans="1:13" ht="26.25" customHeight="1">
      <c r="A116" s="282" t="s">
        <v>56</v>
      </c>
      <c r="B116" s="282"/>
      <c r="C116" s="67" t="s">
        <v>72</v>
      </c>
      <c r="D116" t="s">
        <v>73</v>
      </c>
      <c r="J116" s="283" t="s">
        <v>71</v>
      </c>
      <c r="K116" s="283" t="s">
        <v>70</v>
      </c>
      <c r="L116" s="283" t="s">
        <v>68</v>
      </c>
      <c r="M116" s="237" t="s">
        <v>65</v>
      </c>
    </row>
    <row r="117" spans="1:13">
      <c r="A117" s="68" t="s">
        <v>60</v>
      </c>
      <c r="B117" s="68" t="s">
        <v>44</v>
      </c>
      <c r="C117" s="2"/>
      <c r="J117" s="284"/>
      <c r="K117" s="284"/>
      <c r="L117" s="284"/>
      <c r="M117" s="237"/>
    </row>
    <row r="118" spans="1:13" s="57" customFormat="1" ht="26.4" customHeight="1">
      <c r="A118" s="30">
        <v>1</v>
      </c>
      <c r="B118" s="58" t="s">
        <v>45</v>
      </c>
      <c r="C118" s="30" t="s">
        <v>4</v>
      </c>
      <c r="D118" s="278">
        <v>300</v>
      </c>
      <c r="E118" s="278"/>
      <c r="F118" s="278"/>
      <c r="G118" s="278"/>
      <c r="H118" s="278"/>
      <c r="I118" s="279"/>
      <c r="J118" s="85"/>
      <c r="K118" s="30"/>
      <c r="L118" s="30">
        <v>1</v>
      </c>
      <c r="M118" s="30"/>
    </row>
    <row r="119" spans="1:13" s="57" customFormat="1" ht="18">
      <c r="A119" s="30" t="s">
        <v>0</v>
      </c>
      <c r="B119" s="276" t="s">
        <v>43</v>
      </c>
      <c r="C119" s="30" t="s">
        <v>57</v>
      </c>
      <c r="D119" s="254">
        <v>4.67</v>
      </c>
      <c r="E119" s="254"/>
      <c r="F119" s="254"/>
      <c r="G119" s="254"/>
      <c r="H119" s="254"/>
      <c r="I119" s="255"/>
      <c r="J119" s="86"/>
      <c r="K119" s="76"/>
      <c r="L119" s="30">
        <v>2</v>
      </c>
      <c r="M119" s="30"/>
    </row>
    <row r="120" spans="1:13" s="57" customFormat="1" ht="18">
      <c r="A120" s="30" t="s">
        <v>1</v>
      </c>
      <c r="B120" s="277"/>
      <c r="C120" s="30" t="s">
        <v>58</v>
      </c>
      <c r="D120" s="254">
        <v>4.5</v>
      </c>
      <c r="E120" s="254"/>
      <c r="F120" s="254"/>
      <c r="G120" s="254"/>
      <c r="H120" s="254"/>
      <c r="I120" s="255"/>
      <c r="J120" s="86"/>
      <c r="K120" s="76"/>
      <c r="L120" s="30">
        <v>1.67</v>
      </c>
      <c r="M120" s="30"/>
    </row>
    <row r="121" spans="1:13" ht="15.6">
      <c r="A121" s="6" t="s">
        <v>7</v>
      </c>
      <c r="B121" s="6"/>
      <c r="C121" s="31" t="s">
        <v>11</v>
      </c>
      <c r="D121" s="246">
        <f>D119*D120</f>
        <v>21.015000000000001</v>
      </c>
      <c r="E121" s="246"/>
      <c r="F121" s="246"/>
      <c r="G121" s="246"/>
      <c r="H121" s="246"/>
      <c r="I121" s="247"/>
      <c r="J121" s="86"/>
      <c r="K121" s="76"/>
      <c r="L121" s="3"/>
      <c r="M121" s="3"/>
    </row>
    <row r="122" spans="1:13" ht="18">
      <c r="A122" s="3" t="s">
        <v>14</v>
      </c>
      <c r="B122" s="251" t="s">
        <v>42</v>
      </c>
      <c r="C122" s="30" t="s">
        <v>9</v>
      </c>
      <c r="D122" s="254">
        <v>24</v>
      </c>
      <c r="E122" s="254"/>
      <c r="F122" s="254"/>
      <c r="G122" s="254"/>
      <c r="H122" s="254"/>
      <c r="I122" s="255"/>
      <c r="J122" s="87"/>
      <c r="K122" s="77"/>
      <c r="L122" s="3"/>
      <c r="M122" s="3"/>
    </row>
    <row r="123" spans="1:13" ht="18">
      <c r="A123" s="3" t="s">
        <v>2</v>
      </c>
      <c r="B123" s="252"/>
      <c r="C123" s="30" t="s">
        <v>10</v>
      </c>
      <c r="D123" s="256">
        <v>0.2</v>
      </c>
      <c r="E123" s="256"/>
      <c r="F123" s="256"/>
      <c r="G123" s="256"/>
      <c r="H123" s="256"/>
      <c r="I123" s="257"/>
      <c r="J123" s="84">
        <f>SUM(J118:J122)</f>
        <v>0</v>
      </c>
      <c r="K123" s="66">
        <f>SUM(K118:K122)</f>
        <v>0</v>
      </c>
      <c r="L123" s="66">
        <f>SUM(L118:L122)</f>
        <v>4.67</v>
      </c>
      <c r="M123" s="66">
        <f>SUM(M118:M122)</f>
        <v>0</v>
      </c>
    </row>
    <row r="124" spans="1:13" ht="29.4">
      <c r="A124" s="4" t="s">
        <v>3</v>
      </c>
      <c r="B124" s="253"/>
      <c r="C124" s="32" t="s">
        <v>5</v>
      </c>
      <c r="D124" s="258">
        <v>1200.0999999999999</v>
      </c>
      <c r="E124" s="258"/>
      <c r="F124" s="258"/>
      <c r="G124" s="258"/>
      <c r="H124" s="258"/>
      <c r="I124" s="258"/>
      <c r="L124" s="88"/>
      <c r="M124" s="65" t="s">
        <v>66</v>
      </c>
    </row>
    <row r="125" spans="1:13" ht="18">
      <c r="A125" s="259" t="s">
        <v>47</v>
      </c>
      <c r="B125" s="260"/>
      <c r="C125" s="261"/>
      <c r="D125" s="59" t="s">
        <v>48</v>
      </c>
      <c r="E125" s="59" t="s">
        <v>49</v>
      </c>
      <c r="F125" s="59" t="s">
        <v>50</v>
      </c>
      <c r="G125" s="59" t="s">
        <v>51</v>
      </c>
      <c r="H125" s="59" t="s">
        <v>52</v>
      </c>
      <c r="I125" s="59" t="s">
        <v>53</v>
      </c>
      <c r="L125" s="88" t="s">
        <v>69</v>
      </c>
      <c r="M125" s="106">
        <f>M123/L123</f>
        <v>0</v>
      </c>
    </row>
    <row r="126" spans="1:13" ht="73.95" customHeight="1">
      <c r="A126" s="262"/>
      <c r="B126" s="263"/>
      <c r="C126" s="264"/>
      <c r="D126" s="102" t="s">
        <v>29</v>
      </c>
      <c r="E126" s="102" t="s">
        <v>30</v>
      </c>
      <c r="F126" s="102" t="s">
        <v>31</v>
      </c>
      <c r="G126" s="103" t="s">
        <v>34</v>
      </c>
      <c r="H126" s="103" t="s">
        <v>33</v>
      </c>
      <c r="I126" s="103" t="s">
        <v>32</v>
      </c>
    </row>
    <row r="127" spans="1:13" ht="21" customHeight="1">
      <c r="A127" s="265" t="s">
        <v>46</v>
      </c>
      <c r="B127" s="266"/>
      <c r="C127" s="267"/>
      <c r="D127" s="293" t="s">
        <v>54</v>
      </c>
      <c r="E127" s="294"/>
      <c r="F127" s="295"/>
      <c r="G127" s="296" t="s">
        <v>55</v>
      </c>
      <c r="H127" s="297"/>
      <c r="I127" s="298"/>
      <c r="J127" s="111"/>
      <c r="K127" s="112"/>
    </row>
    <row r="128" spans="1:13" ht="17.399999999999999" customHeight="1">
      <c r="A128" s="4" t="s">
        <v>15</v>
      </c>
      <c r="B128" s="299" t="s">
        <v>8</v>
      </c>
      <c r="C128" s="129" t="s">
        <v>18</v>
      </c>
      <c r="D128" s="14">
        <f>D122*D123</f>
        <v>4.8000000000000007</v>
      </c>
      <c r="E128" s="14"/>
      <c r="F128" s="14"/>
      <c r="G128" s="24"/>
      <c r="H128" s="24"/>
      <c r="I128" s="24"/>
      <c r="J128" s="111"/>
      <c r="K128" s="112"/>
    </row>
    <row r="129" spans="1:11" s="2" customFormat="1" ht="23.25" customHeight="1">
      <c r="A129" s="89" t="s">
        <v>15</v>
      </c>
      <c r="B129" s="300"/>
      <c r="C129" s="130" t="s">
        <v>19</v>
      </c>
      <c r="D129" s="24"/>
      <c r="E129" s="24"/>
      <c r="F129" s="24"/>
      <c r="G129" s="24">
        <f>D122*D123</f>
        <v>4.8000000000000007</v>
      </c>
      <c r="H129" s="24"/>
      <c r="I129" s="24"/>
      <c r="J129" s="272" t="s">
        <v>62</v>
      </c>
      <c r="K129" s="273"/>
    </row>
    <row r="130" spans="1:11" ht="17.399999999999999" customHeight="1">
      <c r="A130" s="90" t="s">
        <v>15</v>
      </c>
      <c r="B130" s="300"/>
      <c r="C130" s="131" t="s">
        <v>20</v>
      </c>
      <c r="D130" s="14"/>
      <c r="E130" s="79">
        <f>D122*D123</f>
        <v>4.8000000000000007</v>
      </c>
      <c r="F130" s="14"/>
      <c r="G130" s="24"/>
      <c r="H130" s="24"/>
      <c r="I130" s="24"/>
      <c r="J130" s="272"/>
      <c r="K130" s="273"/>
    </row>
    <row r="131" spans="1:11" ht="17.399999999999999" customHeight="1">
      <c r="A131" s="89" t="s">
        <v>15</v>
      </c>
      <c r="B131" s="300"/>
      <c r="C131" s="130" t="s">
        <v>21</v>
      </c>
      <c r="D131" s="14"/>
      <c r="E131" s="14"/>
      <c r="F131" s="14"/>
      <c r="G131" s="24"/>
      <c r="H131" s="24">
        <f>D122*D123</f>
        <v>4.8000000000000007</v>
      </c>
      <c r="I131" s="24"/>
      <c r="J131" s="272"/>
      <c r="K131" s="273"/>
    </row>
    <row r="132" spans="1:11" ht="17.399999999999999" customHeight="1">
      <c r="A132" s="90" t="s">
        <v>15</v>
      </c>
      <c r="B132" s="300"/>
      <c r="C132" s="131" t="s">
        <v>26</v>
      </c>
      <c r="D132" s="14"/>
      <c r="E132" s="14"/>
      <c r="F132" s="14">
        <f>D122*D123</f>
        <v>4.8000000000000007</v>
      </c>
      <c r="G132" s="24"/>
      <c r="H132" s="24"/>
      <c r="I132" s="24"/>
      <c r="J132" s="113"/>
      <c r="K132" s="109"/>
    </row>
    <row r="133" spans="1:11" ht="21.6" customHeight="1">
      <c r="A133" s="89" t="s">
        <v>15</v>
      </c>
      <c r="B133" s="301"/>
      <c r="C133" s="130" t="s">
        <v>27</v>
      </c>
      <c r="D133" s="14"/>
      <c r="E133" s="14"/>
      <c r="F133" s="14"/>
      <c r="G133" s="24"/>
      <c r="H133" s="24"/>
      <c r="I133" s="24">
        <f>D122*D123</f>
        <v>4.8000000000000007</v>
      </c>
      <c r="J133" s="274" t="s">
        <v>63</v>
      </c>
      <c r="K133" s="275"/>
    </row>
    <row r="134" spans="1:11" ht="21.6" customHeight="1">
      <c r="A134" s="4" t="s">
        <v>16</v>
      </c>
      <c r="B134" s="299" t="s">
        <v>6</v>
      </c>
      <c r="C134" s="129" t="s">
        <v>22</v>
      </c>
      <c r="D134" s="132">
        <f>D124/D128</f>
        <v>250.02083333333329</v>
      </c>
      <c r="E134" s="132"/>
      <c r="F134" s="132"/>
      <c r="G134" s="29"/>
      <c r="H134" s="29"/>
      <c r="I134" s="29"/>
      <c r="J134" s="274"/>
      <c r="K134" s="275"/>
    </row>
    <row r="135" spans="1:11" ht="21.6" customHeight="1">
      <c r="A135" s="89" t="s">
        <v>16</v>
      </c>
      <c r="B135" s="300"/>
      <c r="C135" s="130" t="s">
        <v>74</v>
      </c>
      <c r="D135" s="132"/>
      <c r="E135" s="132"/>
      <c r="F135" s="132"/>
      <c r="G135" s="29">
        <f>D124/G129</f>
        <v>250.02083333333329</v>
      </c>
      <c r="H135" s="29"/>
      <c r="I135" s="29"/>
      <c r="J135" s="274"/>
      <c r="K135" s="275"/>
    </row>
    <row r="136" spans="1:11" ht="21.6" customHeight="1">
      <c r="A136" s="4" t="s">
        <v>16</v>
      </c>
      <c r="B136" s="300"/>
      <c r="C136" s="129" t="s">
        <v>24</v>
      </c>
      <c r="D136" s="132"/>
      <c r="E136" s="146">
        <f>D124/E130</f>
        <v>250.02083333333329</v>
      </c>
      <c r="F136" s="132"/>
      <c r="G136" s="29"/>
      <c r="H136" s="29"/>
      <c r="I136" s="29"/>
      <c r="J136" s="274"/>
      <c r="K136" s="275"/>
    </row>
    <row r="137" spans="1:11" ht="21.6" customHeight="1">
      <c r="A137" s="89" t="s">
        <v>16</v>
      </c>
      <c r="B137" s="300"/>
      <c r="C137" s="130" t="s">
        <v>24</v>
      </c>
      <c r="D137" s="132"/>
      <c r="E137" s="132"/>
      <c r="F137" s="132"/>
      <c r="G137" s="29"/>
      <c r="H137" s="29">
        <f>D124/H131</f>
        <v>250.02083333333329</v>
      </c>
      <c r="I137" s="29"/>
      <c r="J137" s="274"/>
      <c r="K137" s="275"/>
    </row>
    <row r="138" spans="1:11" ht="21.6" customHeight="1">
      <c r="A138" s="4" t="s">
        <v>16</v>
      </c>
      <c r="B138" s="300"/>
      <c r="C138" s="129" t="s">
        <v>26</v>
      </c>
      <c r="D138" s="132"/>
      <c r="E138" s="132"/>
      <c r="F138" s="132">
        <f>D124/F132</f>
        <v>250.02083333333329</v>
      </c>
      <c r="G138" s="29"/>
      <c r="H138" s="29"/>
      <c r="I138" s="29"/>
      <c r="J138" s="274"/>
      <c r="K138" s="275"/>
    </row>
    <row r="139" spans="1:11" ht="27.6" customHeight="1">
      <c r="A139" s="89" t="s">
        <v>16</v>
      </c>
      <c r="B139" s="301"/>
      <c r="C139" s="130" t="s">
        <v>25</v>
      </c>
      <c r="D139" s="132"/>
      <c r="E139" s="132"/>
      <c r="F139" s="132"/>
      <c r="G139" s="29"/>
      <c r="H139" s="29"/>
      <c r="I139" s="29">
        <f>D124/I133</f>
        <v>250.02083333333329</v>
      </c>
      <c r="J139" s="274"/>
      <c r="K139" s="275"/>
    </row>
    <row r="140" spans="1:11" ht="27.6" customHeight="1">
      <c r="A140" s="114" t="s">
        <v>13</v>
      </c>
      <c r="B140" s="288" t="s">
        <v>41</v>
      </c>
      <c r="C140" s="168" t="s">
        <v>114</v>
      </c>
      <c r="D140" s="134"/>
      <c r="E140" s="134"/>
      <c r="F140" s="134"/>
      <c r="G140" s="135"/>
      <c r="H140" s="135"/>
      <c r="I140" s="135"/>
    </row>
    <row r="141" spans="1:11" s="1" customFormat="1" ht="27.6" customHeight="1">
      <c r="A141" s="114" t="s">
        <v>17</v>
      </c>
      <c r="B141" s="289"/>
      <c r="C141" s="136" t="s">
        <v>38</v>
      </c>
      <c r="D141" s="96">
        <f>D121*D134</f>
        <v>5254.1878124999994</v>
      </c>
      <c r="E141" s="96"/>
      <c r="F141" s="96"/>
      <c r="G141" s="29"/>
      <c r="H141" s="29"/>
      <c r="I141" s="29"/>
    </row>
    <row r="142" spans="1:11" s="1" customFormat="1" ht="27.6" customHeight="1">
      <c r="A142" s="114" t="s">
        <v>36</v>
      </c>
      <c r="B142" s="289"/>
      <c r="C142" s="137" t="s">
        <v>35</v>
      </c>
      <c r="D142" s="96"/>
      <c r="E142" s="96"/>
      <c r="F142" s="96"/>
      <c r="G142" s="29">
        <f>D121*D118</f>
        <v>6304.5</v>
      </c>
      <c r="H142" s="29"/>
      <c r="I142" s="29"/>
    </row>
    <row r="143" spans="1:11" s="1" customFormat="1" ht="27.6" customHeight="1">
      <c r="A143" s="114" t="s">
        <v>40</v>
      </c>
      <c r="B143" s="289"/>
      <c r="C143" s="138" t="s">
        <v>37</v>
      </c>
      <c r="D143" s="96"/>
      <c r="E143" s="96">
        <f>E130*E136</f>
        <v>1200.0999999999999</v>
      </c>
      <c r="F143" s="96"/>
      <c r="G143" s="29"/>
      <c r="H143" s="29"/>
      <c r="I143" s="29"/>
    </row>
    <row r="144" spans="1:11" s="1" customFormat="1" ht="27.6" customHeight="1">
      <c r="A144" s="114"/>
      <c r="B144" s="289"/>
      <c r="C144" s="139" t="s">
        <v>37</v>
      </c>
      <c r="D144" s="96"/>
      <c r="E144" s="96"/>
      <c r="F144" s="96"/>
      <c r="G144" s="29"/>
      <c r="H144" s="29">
        <f>H131*D118</f>
        <v>1440.0000000000002</v>
      </c>
      <c r="I144" s="29"/>
    </row>
    <row r="145" spans="1:12" s="1" customFormat="1" ht="21.6" customHeight="1">
      <c r="A145" s="114" t="s">
        <v>17</v>
      </c>
      <c r="B145" s="289"/>
      <c r="C145" s="136" t="s">
        <v>28</v>
      </c>
      <c r="D145" s="96"/>
      <c r="E145" s="96"/>
      <c r="F145" s="96">
        <f>F132*F138</f>
        <v>1200.0999999999999</v>
      </c>
      <c r="G145" s="29"/>
      <c r="H145" s="29"/>
      <c r="I145" s="29"/>
    </row>
    <row r="146" spans="1:12" s="1" customFormat="1" ht="27.6" customHeight="1">
      <c r="A146" s="114"/>
      <c r="B146" s="290"/>
      <c r="C146" s="130" t="s">
        <v>25</v>
      </c>
      <c r="D146" s="96"/>
      <c r="E146" s="96"/>
      <c r="F146" s="96"/>
      <c r="G146" s="29"/>
      <c r="H146" s="29"/>
      <c r="I146" s="29">
        <f>I133*D118</f>
        <v>1440.0000000000002</v>
      </c>
    </row>
    <row r="147" spans="1:12" ht="27.6" customHeight="1">
      <c r="A147" s="3"/>
      <c r="B147" s="77"/>
      <c r="C147" s="140" t="s">
        <v>12</v>
      </c>
      <c r="D147" s="141">
        <f t="shared" ref="D147:I147" si="3">MIN(D140:D146)</f>
        <v>5254.1878124999994</v>
      </c>
      <c r="E147" s="61">
        <f t="shared" si="3"/>
        <v>1200.0999999999999</v>
      </c>
      <c r="F147" s="141">
        <f t="shared" si="3"/>
        <v>1200.0999999999999</v>
      </c>
      <c r="G147" s="142">
        <f t="shared" si="3"/>
        <v>6304.5</v>
      </c>
      <c r="H147" s="142">
        <f t="shared" si="3"/>
        <v>1440.0000000000002</v>
      </c>
      <c r="I147" s="142">
        <f t="shared" si="3"/>
        <v>1440.0000000000002</v>
      </c>
    </row>
    <row r="148" spans="1:12">
      <c r="B148" s="143"/>
      <c r="C148" s="143"/>
      <c r="D148" s="143"/>
      <c r="E148" s="143"/>
      <c r="F148" s="143"/>
      <c r="G148" s="143"/>
      <c r="H148" s="143"/>
      <c r="I148" s="143"/>
    </row>
    <row r="149" spans="1:12" ht="27.6" customHeight="1">
      <c r="B149" s="143"/>
      <c r="C149" s="144" t="s">
        <v>39</v>
      </c>
      <c r="D149" s="145"/>
      <c r="E149" s="145" t="s">
        <v>75</v>
      </c>
      <c r="F149" s="145"/>
      <c r="G149" s="145"/>
      <c r="H149" s="145"/>
      <c r="I149" s="145"/>
      <c r="J149" s="241" t="s">
        <v>83</v>
      </c>
      <c r="K149" s="242"/>
      <c r="L149" s="242"/>
    </row>
    <row r="150" spans="1:12">
      <c r="A150" s="242" t="s">
        <v>59</v>
      </c>
      <c r="B150" s="242"/>
      <c r="D150" s="102"/>
      <c r="E150" s="102"/>
      <c r="F150" s="102"/>
      <c r="G150" s="103"/>
      <c r="H150" s="103"/>
      <c r="I150" s="103"/>
    </row>
    <row r="151" spans="1:12" ht="16.5" customHeight="1">
      <c r="D151" s="293"/>
      <c r="E151" s="294"/>
      <c r="F151" s="295"/>
      <c r="G151" s="296"/>
      <c r="H151" s="297"/>
      <c r="I151" s="298"/>
    </row>
    <row r="152" spans="1:12" ht="16.5" customHeight="1">
      <c r="D152" s="104"/>
      <c r="E152" s="104"/>
      <c r="F152" s="104"/>
      <c r="G152" s="105"/>
      <c r="H152" s="105"/>
      <c r="I152" s="105"/>
    </row>
    <row r="153" spans="1:12" ht="26.25" customHeight="1">
      <c r="A153" s="69" t="s">
        <v>56</v>
      </c>
      <c r="B153" s="69"/>
      <c r="C153" s="67" t="str">
        <f>C116</f>
        <v xml:space="preserve">   /2019</v>
      </c>
      <c r="D153" t="s">
        <v>76</v>
      </c>
      <c r="J153" s="237"/>
      <c r="K153" s="65"/>
      <c r="L153" s="237"/>
    </row>
    <row r="154" spans="1:12">
      <c r="A154" s="68" t="s">
        <v>60</v>
      </c>
      <c r="B154" s="68" t="s">
        <v>44</v>
      </c>
      <c r="C154" s="2"/>
      <c r="J154" s="237"/>
      <c r="K154" s="65"/>
      <c r="L154" s="237"/>
    </row>
    <row r="155" spans="1:12" s="57" customFormat="1" ht="26.4" customHeight="1">
      <c r="A155" s="30">
        <v>1</v>
      </c>
      <c r="B155" s="58" t="s">
        <v>45</v>
      </c>
      <c r="C155" s="30" t="s">
        <v>4</v>
      </c>
      <c r="D155" s="278">
        <v>300</v>
      </c>
      <c r="E155" s="278"/>
      <c r="F155" s="278"/>
      <c r="G155" s="278"/>
      <c r="H155" s="278"/>
      <c r="I155" s="279"/>
      <c r="J155" s="30"/>
      <c r="L155" s="30"/>
    </row>
    <row r="156" spans="1:12" s="57" customFormat="1" ht="18">
      <c r="A156" s="30" t="s">
        <v>0</v>
      </c>
      <c r="B156" s="276" t="s">
        <v>43</v>
      </c>
      <c r="C156" s="30" t="s">
        <v>57</v>
      </c>
      <c r="D156" s="254"/>
      <c r="E156" s="254"/>
      <c r="F156" s="254"/>
      <c r="G156" s="254"/>
      <c r="H156" s="254"/>
      <c r="I156" s="255"/>
      <c r="J156" s="30"/>
      <c r="L156" s="30"/>
    </row>
    <row r="157" spans="1:12" s="57" customFormat="1" ht="18">
      <c r="A157" s="30" t="s">
        <v>1</v>
      </c>
      <c r="B157" s="277"/>
      <c r="C157" s="30" t="s">
        <v>58</v>
      </c>
      <c r="D157" s="254"/>
      <c r="E157" s="254"/>
      <c r="F157" s="254"/>
      <c r="G157" s="254"/>
      <c r="H157" s="254"/>
      <c r="I157" s="255"/>
      <c r="J157" s="30"/>
      <c r="L157" s="30"/>
    </row>
    <row r="158" spans="1:12" ht="15.6">
      <c r="A158" s="6" t="s">
        <v>7</v>
      </c>
      <c r="B158" s="6"/>
      <c r="C158" s="31" t="s">
        <v>11</v>
      </c>
      <c r="D158" s="246">
        <f>L165</f>
        <v>16.215</v>
      </c>
      <c r="E158" s="246"/>
      <c r="F158" s="246"/>
      <c r="G158" s="246"/>
      <c r="H158" s="246"/>
      <c r="I158" s="247"/>
      <c r="J158" s="30"/>
      <c r="L158" s="30"/>
    </row>
    <row r="159" spans="1:12" ht="18">
      <c r="A159" s="3" t="s">
        <v>14</v>
      </c>
      <c r="B159" s="251" t="s">
        <v>42</v>
      </c>
      <c r="C159" s="30" t="s">
        <v>9</v>
      </c>
      <c r="D159" s="254">
        <v>1.5</v>
      </c>
      <c r="E159" s="254"/>
      <c r="F159" s="254"/>
      <c r="G159" s="254"/>
      <c r="H159" s="254"/>
      <c r="I159" s="255"/>
      <c r="J159" s="3"/>
      <c r="L159" s="3"/>
    </row>
    <row r="160" spans="1:12" ht="18">
      <c r="A160" s="3" t="s">
        <v>2</v>
      </c>
      <c r="B160" s="252"/>
      <c r="C160" s="30" t="s">
        <v>10</v>
      </c>
      <c r="D160" s="256">
        <v>0.45</v>
      </c>
      <c r="E160" s="256"/>
      <c r="F160" s="256"/>
      <c r="G160" s="256"/>
      <c r="H160" s="256"/>
      <c r="I160" s="257"/>
      <c r="J160" s="66"/>
      <c r="L160" s="66"/>
    </row>
    <row r="161" spans="1:12" ht="18">
      <c r="A161" s="4" t="s">
        <v>3</v>
      </c>
      <c r="B161" s="253"/>
      <c r="C161" s="32" t="s">
        <v>5</v>
      </c>
      <c r="D161" s="258">
        <v>142.5</v>
      </c>
      <c r="E161" s="258"/>
      <c r="F161" s="258"/>
      <c r="G161" s="258"/>
      <c r="H161" s="258"/>
      <c r="I161" s="258"/>
    </row>
    <row r="162" spans="1:12" ht="18">
      <c r="A162" s="303" t="s">
        <v>47</v>
      </c>
      <c r="B162" s="304"/>
      <c r="C162" s="305"/>
      <c r="D162" s="150" t="s">
        <v>48</v>
      </c>
      <c r="E162" s="150" t="s">
        <v>49</v>
      </c>
      <c r="F162" s="150" t="s">
        <v>50</v>
      </c>
      <c r="G162" s="150" t="s">
        <v>51</v>
      </c>
      <c r="H162" s="150" t="s">
        <v>52</v>
      </c>
      <c r="I162" s="150" t="s">
        <v>53</v>
      </c>
      <c r="J162" t="s">
        <v>77</v>
      </c>
    </row>
    <row r="163" spans="1:12" ht="73.95" customHeight="1">
      <c r="A163" s="306"/>
      <c r="B163" s="307"/>
      <c r="C163" s="308"/>
      <c r="D163" s="102" t="s">
        <v>29</v>
      </c>
      <c r="E163" s="102" t="s">
        <v>30</v>
      </c>
      <c r="F163" s="102" t="s">
        <v>31</v>
      </c>
      <c r="G163" s="103" t="s">
        <v>34</v>
      </c>
      <c r="H163" s="103" t="s">
        <v>33</v>
      </c>
      <c r="I163" s="103" t="s">
        <v>32</v>
      </c>
      <c r="J163" t="s">
        <v>78</v>
      </c>
      <c r="L163" s="106">
        <f>D121</f>
        <v>21.015000000000001</v>
      </c>
    </row>
    <row r="164" spans="1:12" ht="21" customHeight="1">
      <c r="A164" s="265" t="s">
        <v>46</v>
      </c>
      <c r="B164" s="266"/>
      <c r="C164" s="267"/>
      <c r="D164" s="293" t="s">
        <v>54</v>
      </c>
      <c r="E164" s="294"/>
      <c r="F164" s="295"/>
      <c r="G164" s="296" t="s">
        <v>55</v>
      </c>
      <c r="H164" s="297"/>
      <c r="I164" s="298"/>
      <c r="J164" s="2" t="s">
        <v>79</v>
      </c>
      <c r="K164" s="2"/>
      <c r="L164" s="107">
        <f>D128</f>
        <v>4.8000000000000007</v>
      </c>
    </row>
    <row r="165" spans="1:12" ht="17.399999999999999" customHeight="1">
      <c r="A165" s="77" t="s">
        <v>15</v>
      </c>
      <c r="B165" s="299" t="s">
        <v>8</v>
      </c>
      <c r="C165" s="129" t="s">
        <v>18</v>
      </c>
      <c r="D165" s="14">
        <f>D159*D160</f>
        <v>0.67500000000000004</v>
      </c>
      <c r="E165" s="14"/>
      <c r="F165" s="14"/>
      <c r="G165" s="24"/>
      <c r="H165" s="24"/>
      <c r="I165" s="24"/>
      <c r="J165" s="241" t="s">
        <v>80</v>
      </c>
      <c r="K165" s="242"/>
      <c r="L165">
        <f>L163-L164</f>
        <v>16.215</v>
      </c>
    </row>
    <row r="166" spans="1:12" s="2" customFormat="1" ht="17.399999999999999" customHeight="1">
      <c r="A166" s="147" t="s">
        <v>15</v>
      </c>
      <c r="B166" s="300"/>
      <c r="C166" s="130" t="s">
        <v>19</v>
      </c>
      <c r="D166" s="24"/>
      <c r="E166" s="24"/>
      <c r="F166" s="24"/>
      <c r="G166" s="24">
        <f>D159*D160</f>
        <v>0.67500000000000004</v>
      </c>
      <c r="H166" s="24"/>
      <c r="I166" s="24"/>
      <c r="J166" s="272" t="s">
        <v>62</v>
      </c>
      <c r="K166" s="273"/>
      <c r="L166" s="107"/>
    </row>
    <row r="167" spans="1:12" ht="17.399999999999999" customHeight="1">
      <c r="A167" s="148" t="s">
        <v>15</v>
      </c>
      <c r="B167" s="300"/>
      <c r="C167" s="131" t="s">
        <v>20</v>
      </c>
      <c r="D167" s="14"/>
      <c r="E167" s="79">
        <f>D159*D160</f>
        <v>0.67500000000000004</v>
      </c>
      <c r="F167" s="14"/>
      <c r="G167" s="24"/>
      <c r="H167" s="24"/>
      <c r="I167" s="24"/>
      <c r="J167" s="272"/>
      <c r="K167" s="273"/>
    </row>
    <row r="168" spans="1:12" ht="17.399999999999999" customHeight="1">
      <c r="A168" s="147" t="s">
        <v>15</v>
      </c>
      <c r="B168" s="300"/>
      <c r="C168" s="130" t="s">
        <v>21</v>
      </c>
      <c r="D168" s="14"/>
      <c r="E168" s="14"/>
      <c r="F168" s="14"/>
      <c r="G168" s="24"/>
      <c r="H168" s="24">
        <f>D159*D160</f>
        <v>0.67500000000000004</v>
      </c>
      <c r="I168" s="24"/>
      <c r="J168" s="272"/>
      <c r="K168" s="273"/>
    </row>
    <row r="169" spans="1:12" ht="17.399999999999999" customHeight="1">
      <c r="A169" s="148" t="s">
        <v>15</v>
      </c>
      <c r="B169" s="300"/>
      <c r="C169" s="131" t="s">
        <v>26</v>
      </c>
      <c r="D169" s="14"/>
      <c r="E169" s="14"/>
      <c r="F169" s="14">
        <f>D159*D160</f>
        <v>0.67500000000000004</v>
      </c>
      <c r="G169" s="24"/>
      <c r="H169" s="24"/>
      <c r="I169" s="24"/>
      <c r="J169" s="113"/>
      <c r="K169" s="109"/>
    </row>
    <row r="170" spans="1:12" ht="17.399999999999999" customHeight="1">
      <c r="A170" s="147" t="s">
        <v>15</v>
      </c>
      <c r="B170" s="301"/>
      <c r="C170" s="130" t="s">
        <v>27</v>
      </c>
      <c r="D170" s="14"/>
      <c r="E170" s="14"/>
      <c r="F170" s="14"/>
      <c r="G170" s="24"/>
      <c r="H170" s="24"/>
      <c r="I170" s="24">
        <f>D159*D160</f>
        <v>0.67500000000000004</v>
      </c>
      <c r="J170" s="274" t="s">
        <v>63</v>
      </c>
      <c r="K170" s="275"/>
    </row>
    <row r="171" spans="1:12" ht="21.6" customHeight="1">
      <c r="A171" s="77" t="s">
        <v>16</v>
      </c>
      <c r="B171" s="299" t="s">
        <v>6</v>
      </c>
      <c r="C171" s="129" t="s">
        <v>22</v>
      </c>
      <c r="D171" s="132">
        <f>D161/D165</f>
        <v>211.11111111111109</v>
      </c>
      <c r="E171" s="132"/>
      <c r="F171" s="132"/>
      <c r="G171" s="29"/>
      <c r="H171" s="29"/>
      <c r="I171" s="29"/>
      <c r="J171" s="274"/>
      <c r="K171" s="275"/>
    </row>
    <row r="172" spans="1:12" ht="21.6" customHeight="1">
      <c r="A172" s="147" t="s">
        <v>16</v>
      </c>
      <c r="B172" s="300"/>
      <c r="C172" s="130" t="s">
        <v>74</v>
      </c>
      <c r="D172" s="132"/>
      <c r="E172" s="132"/>
      <c r="F172" s="132"/>
      <c r="G172" s="29">
        <f>D161/G166</f>
        <v>211.11111111111109</v>
      </c>
      <c r="H172" s="29"/>
      <c r="I172" s="29"/>
      <c r="J172" s="274"/>
      <c r="K172" s="275"/>
    </row>
    <row r="173" spans="1:12" ht="21.6" customHeight="1">
      <c r="A173" s="77" t="s">
        <v>16</v>
      </c>
      <c r="B173" s="300"/>
      <c r="C173" s="129" t="s">
        <v>24</v>
      </c>
      <c r="D173" s="132"/>
      <c r="E173" s="146">
        <f>D161/E167</f>
        <v>211.11111111111109</v>
      </c>
      <c r="F173" s="132"/>
      <c r="G173" s="29"/>
      <c r="H173" s="29"/>
      <c r="I173" s="29"/>
      <c r="J173" s="274"/>
      <c r="K173" s="275"/>
    </row>
    <row r="174" spans="1:12" ht="21.6" customHeight="1">
      <c r="A174" s="147" t="s">
        <v>16</v>
      </c>
      <c r="B174" s="300"/>
      <c r="C174" s="130" t="s">
        <v>24</v>
      </c>
      <c r="D174" s="132"/>
      <c r="E174" s="132"/>
      <c r="F174" s="132"/>
      <c r="G174" s="29"/>
      <c r="H174" s="29">
        <f>D161/H168</f>
        <v>211.11111111111109</v>
      </c>
      <c r="I174" s="29"/>
      <c r="J174" s="274"/>
      <c r="K174" s="275"/>
    </row>
    <row r="175" spans="1:12" ht="21.6" customHeight="1">
      <c r="A175" s="77" t="s">
        <v>16</v>
      </c>
      <c r="B175" s="300"/>
      <c r="C175" s="129" t="s">
        <v>26</v>
      </c>
      <c r="D175" s="132"/>
      <c r="E175" s="132"/>
      <c r="F175" s="132">
        <f>D161/F169</f>
        <v>211.11111111111109</v>
      </c>
      <c r="G175" s="29"/>
      <c r="H175" s="29"/>
      <c r="I175" s="29"/>
      <c r="J175" s="274"/>
      <c r="K175" s="275"/>
    </row>
    <row r="176" spans="1:12" ht="21.6" customHeight="1">
      <c r="A176" s="147" t="s">
        <v>16</v>
      </c>
      <c r="B176" s="301"/>
      <c r="C176" s="130" t="s">
        <v>25</v>
      </c>
      <c r="D176" s="132"/>
      <c r="E176" s="132"/>
      <c r="F176" s="132"/>
      <c r="G176" s="29"/>
      <c r="H176" s="29"/>
      <c r="I176" s="29">
        <f>D161/I170</f>
        <v>211.11111111111109</v>
      </c>
      <c r="J176" s="274"/>
      <c r="K176" s="275"/>
    </row>
    <row r="177" spans="1:12" ht="27.6" customHeight="1">
      <c r="A177" s="133" t="s">
        <v>13</v>
      </c>
      <c r="B177" s="288" t="s">
        <v>41</v>
      </c>
      <c r="C177" s="168" t="s">
        <v>114</v>
      </c>
      <c r="D177" s="134"/>
      <c r="E177" s="134"/>
      <c r="F177" s="134"/>
      <c r="G177" s="135"/>
      <c r="H177" s="135"/>
      <c r="I177" s="135"/>
    </row>
    <row r="178" spans="1:12" s="1" customFormat="1" ht="27.6" customHeight="1">
      <c r="A178" s="133" t="s">
        <v>17</v>
      </c>
      <c r="B178" s="289"/>
      <c r="C178" s="136" t="s">
        <v>38</v>
      </c>
      <c r="D178" s="96">
        <f>D158*D171</f>
        <v>3423.1666666666661</v>
      </c>
      <c r="E178" s="96"/>
      <c r="F178" s="96"/>
      <c r="G178" s="29"/>
      <c r="H178" s="29"/>
      <c r="I178" s="29"/>
    </row>
    <row r="179" spans="1:12" s="1" customFormat="1" ht="27.6" customHeight="1">
      <c r="A179" s="133" t="s">
        <v>36</v>
      </c>
      <c r="B179" s="289"/>
      <c r="C179" s="137" t="s">
        <v>35</v>
      </c>
      <c r="D179" s="96"/>
      <c r="E179" s="96"/>
      <c r="F179" s="96"/>
      <c r="G179" s="29">
        <f>D158*D155</f>
        <v>4864.5</v>
      </c>
      <c r="H179" s="29"/>
      <c r="I179" s="29"/>
    </row>
    <row r="180" spans="1:12" s="1" customFormat="1" ht="27.6" customHeight="1">
      <c r="A180" s="133" t="s">
        <v>40</v>
      </c>
      <c r="B180" s="289"/>
      <c r="C180" s="138" t="s">
        <v>37</v>
      </c>
      <c r="D180" s="96"/>
      <c r="E180" s="96">
        <f>E167*E173</f>
        <v>142.5</v>
      </c>
      <c r="F180" s="96"/>
      <c r="G180" s="29"/>
      <c r="H180" s="29"/>
      <c r="I180" s="29"/>
    </row>
    <row r="181" spans="1:12" s="1" customFormat="1" ht="27.6" customHeight="1">
      <c r="A181" s="133"/>
      <c r="B181" s="289"/>
      <c r="C181" s="139" t="s">
        <v>37</v>
      </c>
      <c r="D181" s="96"/>
      <c r="E181" s="96"/>
      <c r="F181" s="96"/>
      <c r="G181" s="29"/>
      <c r="H181" s="29">
        <f>H168*D155</f>
        <v>202.5</v>
      </c>
      <c r="I181" s="29"/>
    </row>
    <row r="182" spans="1:12" s="1" customFormat="1" ht="27.6" customHeight="1">
      <c r="A182" s="133" t="s">
        <v>17</v>
      </c>
      <c r="B182" s="289"/>
      <c r="C182" s="136" t="s">
        <v>28</v>
      </c>
      <c r="D182" s="96"/>
      <c r="E182" s="96"/>
      <c r="F182" s="96">
        <f>F169*F175</f>
        <v>142.5</v>
      </c>
      <c r="G182" s="29"/>
      <c r="H182" s="29"/>
      <c r="I182" s="29"/>
    </row>
    <row r="183" spans="1:12" s="1" customFormat="1" ht="21.6" customHeight="1">
      <c r="A183" s="133"/>
      <c r="B183" s="290"/>
      <c r="C183" s="130" t="s">
        <v>25</v>
      </c>
      <c r="D183" s="96"/>
      <c r="E183" s="96"/>
      <c r="F183" s="96"/>
      <c r="G183" s="29"/>
      <c r="H183" s="29"/>
      <c r="I183" s="29">
        <f>I170*D155</f>
        <v>202.5</v>
      </c>
    </row>
    <row r="184" spans="1:12" ht="27.6" customHeight="1">
      <c r="A184" s="77"/>
      <c r="B184" s="77"/>
      <c r="C184" s="140" t="s">
        <v>12</v>
      </c>
      <c r="D184" s="141">
        <f t="shared" ref="D184:I184" si="4">MIN(D177:D183)</f>
        <v>3423.1666666666661</v>
      </c>
      <c r="E184" s="61">
        <f t="shared" si="4"/>
        <v>142.5</v>
      </c>
      <c r="F184" s="141">
        <f t="shared" si="4"/>
        <v>142.5</v>
      </c>
      <c r="G184" s="142">
        <f t="shared" si="4"/>
        <v>4864.5</v>
      </c>
      <c r="H184" s="142">
        <f t="shared" si="4"/>
        <v>202.5</v>
      </c>
      <c r="I184" s="142">
        <f t="shared" si="4"/>
        <v>202.5</v>
      </c>
    </row>
    <row r="185" spans="1:12">
      <c r="J185" s="110" t="s">
        <v>83</v>
      </c>
    </row>
    <row r="186" spans="1:12" ht="27.6" customHeight="1">
      <c r="C186" s="144" t="s">
        <v>39</v>
      </c>
      <c r="D186" s="63"/>
      <c r="E186" s="63" t="s">
        <v>75</v>
      </c>
      <c r="F186" s="64"/>
      <c r="G186" s="64"/>
      <c r="H186" s="64"/>
      <c r="I186" s="64"/>
      <c r="K186" s="110" t="s">
        <v>86</v>
      </c>
      <c r="L186" s="110"/>
    </row>
    <row r="187" spans="1:12">
      <c r="A187" s="242" t="s">
        <v>59</v>
      </c>
      <c r="B187" s="242"/>
      <c r="D187" s="102"/>
      <c r="E187" s="102"/>
      <c r="F187" s="102"/>
      <c r="G187" s="103"/>
      <c r="H187" s="103"/>
      <c r="I187" s="103"/>
      <c r="K187" s="291"/>
      <c r="L187" s="292"/>
    </row>
    <row r="188" spans="1:12" ht="16.5" customHeight="1">
      <c r="D188" s="293"/>
      <c r="E188" s="294"/>
      <c r="F188" s="295"/>
      <c r="G188" s="296"/>
      <c r="H188" s="297"/>
      <c r="I188" s="298"/>
      <c r="J188" s="108"/>
      <c r="L188" s="108"/>
    </row>
    <row r="189" spans="1:12" ht="16.5" customHeight="1">
      <c r="A189" s="69" t="s">
        <v>56</v>
      </c>
      <c r="B189" s="69"/>
      <c r="C189" s="67" t="str">
        <f>C153</f>
        <v xml:space="preserve">   /2019</v>
      </c>
      <c r="D189" t="s">
        <v>81</v>
      </c>
      <c r="H189" s="105"/>
      <c r="I189" s="105"/>
      <c r="J189" s="302"/>
      <c r="L189" s="302"/>
    </row>
    <row r="190" spans="1:12" ht="45" customHeight="1">
      <c r="A190" s="68" t="s">
        <v>60</v>
      </c>
      <c r="B190" s="68" t="s">
        <v>44</v>
      </c>
      <c r="C190" s="2"/>
      <c r="J190" s="284"/>
      <c r="L190" s="284"/>
    </row>
    <row r="191" spans="1:12" s="57" customFormat="1" ht="26.4" customHeight="1">
      <c r="A191" s="30">
        <v>1</v>
      </c>
      <c r="B191" s="58" t="s">
        <v>45</v>
      </c>
      <c r="C191" s="30" t="s">
        <v>4</v>
      </c>
      <c r="D191" s="278">
        <v>300</v>
      </c>
      <c r="E191" s="278"/>
      <c r="F191" s="278"/>
      <c r="G191" s="278"/>
      <c r="H191" s="278"/>
      <c r="I191" s="279"/>
      <c r="J191" s="30"/>
      <c r="L191" s="30"/>
    </row>
    <row r="192" spans="1:12" s="57" customFormat="1" ht="18">
      <c r="A192" s="30" t="s">
        <v>0</v>
      </c>
      <c r="B192" s="276" t="s">
        <v>43</v>
      </c>
      <c r="C192" s="30" t="s">
        <v>57</v>
      </c>
      <c r="D192" s="254"/>
      <c r="E192" s="254"/>
      <c r="F192" s="254"/>
      <c r="G192" s="254"/>
      <c r="H192" s="254"/>
      <c r="I192" s="255"/>
      <c r="J192" s="30"/>
      <c r="L192" s="30"/>
    </row>
    <row r="193" spans="1:12" s="57" customFormat="1" ht="18">
      <c r="A193" s="30" t="s">
        <v>1</v>
      </c>
      <c r="B193" s="277"/>
      <c r="C193" s="30" t="s">
        <v>58</v>
      </c>
      <c r="D193" s="254"/>
      <c r="E193" s="254"/>
      <c r="F193" s="254"/>
      <c r="G193" s="254"/>
      <c r="H193" s="254"/>
      <c r="I193" s="255"/>
      <c r="J193" s="30"/>
      <c r="L193" s="30"/>
    </row>
    <row r="194" spans="1:12" ht="15.6">
      <c r="A194" s="6" t="s">
        <v>7</v>
      </c>
      <c r="B194" s="6"/>
      <c r="C194" s="31" t="s">
        <v>11</v>
      </c>
      <c r="D194" s="246">
        <f>L201</f>
        <v>15.54</v>
      </c>
      <c r="E194" s="246"/>
      <c r="F194" s="246"/>
      <c r="G194" s="246"/>
      <c r="H194" s="246"/>
      <c r="I194" s="247"/>
      <c r="J194" s="30"/>
      <c r="L194" s="30"/>
    </row>
    <row r="195" spans="1:12" ht="18">
      <c r="A195" s="3" t="s">
        <v>14</v>
      </c>
      <c r="B195" s="251" t="s">
        <v>42</v>
      </c>
      <c r="C195" s="30" t="s">
        <v>9</v>
      </c>
      <c r="D195" s="254">
        <v>3</v>
      </c>
      <c r="E195" s="254"/>
      <c r="F195" s="254"/>
      <c r="G195" s="254"/>
      <c r="H195" s="254"/>
      <c r="I195" s="255"/>
      <c r="J195" s="3"/>
      <c r="L195" s="3"/>
    </row>
    <row r="196" spans="1:12" ht="18">
      <c r="A196" s="3" t="s">
        <v>2</v>
      </c>
      <c r="B196" s="252"/>
      <c r="C196" s="30" t="s">
        <v>10</v>
      </c>
      <c r="D196" s="256">
        <v>0.45</v>
      </c>
      <c r="E196" s="256"/>
      <c r="F196" s="256"/>
      <c r="G196" s="256"/>
      <c r="H196" s="256"/>
      <c r="I196" s="257"/>
      <c r="J196" s="66"/>
      <c r="L196" s="66"/>
    </row>
    <row r="197" spans="1:12" ht="18">
      <c r="A197" s="4" t="s">
        <v>3</v>
      </c>
      <c r="B197" s="253"/>
      <c r="C197" s="32" t="s">
        <v>5</v>
      </c>
      <c r="D197" s="258">
        <v>1500</v>
      </c>
      <c r="E197" s="258"/>
      <c r="F197" s="258"/>
      <c r="G197" s="258"/>
      <c r="H197" s="258"/>
      <c r="I197" s="258"/>
    </row>
    <row r="198" spans="1:12" ht="18">
      <c r="A198" s="259" t="s">
        <v>47</v>
      </c>
      <c r="B198" s="260"/>
      <c r="C198" s="261"/>
      <c r="D198" s="59" t="s">
        <v>48</v>
      </c>
      <c r="E198" s="59" t="s">
        <v>49</v>
      </c>
      <c r="F198" s="59" t="s">
        <v>50</v>
      </c>
      <c r="G198" s="59" t="s">
        <v>51</v>
      </c>
      <c r="H198" s="59" t="s">
        <v>52</v>
      </c>
      <c r="I198" s="59" t="s">
        <v>53</v>
      </c>
      <c r="J198" t="s">
        <v>77</v>
      </c>
    </row>
    <row r="199" spans="1:12" ht="73.95" customHeight="1">
      <c r="A199" s="262"/>
      <c r="B199" s="263"/>
      <c r="C199" s="264"/>
      <c r="D199" s="102" t="s">
        <v>29</v>
      </c>
      <c r="E199" s="102" t="s">
        <v>30</v>
      </c>
      <c r="F199" s="102" t="s">
        <v>31</v>
      </c>
      <c r="G199" s="103" t="s">
        <v>34</v>
      </c>
      <c r="H199" s="103" t="s">
        <v>33</v>
      </c>
      <c r="I199" s="103" t="s">
        <v>32</v>
      </c>
      <c r="J199" t="s">
        <v>78</v>
      </c>
      <c r="L199" s="106">
        <f>D121</f>
        <v>21.015000000000001</v>
      </c>
    </row>
    <row r="200" spans="1:12" ht="21" customHeight="1">
      <c r="A200" s="265" t="s">
        <v>46</v>
      </c>
      <c r="B200" s="266"/>
      <c r="C200" s="267"/>
      <c r="D200" s="293" t="s">
        <v>54</v>
      </c>
      <c r="E200" s="294"/>
      <c r="F200" s="295"/>
      <c r="G200" s="296" t="s">
        <v>55</v>
      </c>
      <c r="H200" s="297"/>
      <c r="I200" s="298"/>
      <c r="J200" s="2" t="s">
        <v>79</v>
      </c>
      <c r="K200" s="2"/>
      <c r="L200" s="107">
        <f>D128+D165</f>
        <v>5.4750000000000005</v>
      </c>
    </row>
    <row r="201" spans="1:12" ht="17.399999999999999" customHeight="1">
      <c r="A201" s="4" t="s">
        <v>15</v>
      </c>
      <c r="B201" s="299" t="s">
        <v>8</v>
      </c>
      <c r="C201" s="129" t="s">
        <v>18</v>
      </c>
      <c r="D201" s="14">
        <f>D195*D196</f>
        <v>1.35</v>
      </c>
      <c r="E201" s="14"/>
      <c r="F201" s="14"/>
      <c r="G201" s="24"/>
      <c r="H201" s="24"/>
      <c r="I201" s="24"/>
      <c r="J201" s="241" t="s">
        <v>80</v>
      </c>
      <c r="K201" s="242"/>
      <c r="L201">
        <f>L199-L200</f>
        <v>15.54</v>
      </c>
    </row>
    <row r="202" spans="1:12" s="2" customFormat="1" ht="21.75" customHeight="1">
      <c r="A202" s="89" t="s">
        <v>15</v>
      </c>
      <c r="B202" s="300"/>
      <c r="C202" s="130" t="s">
        <v>19</v>
      </c>
      <c r="D202" s="24"/>
      <c r="E202" s="24"/>
      <c r="F202" s="24"/>
      <c r="G202" s="24">
        <f>D195*D196</f>
        <v>1.35</v>
      </c>
      <c r="H202" s="24"/>
      <c r="I202" s="24"/>
      <c r="J202" s="272" t="s">
        <v>62</v>
      </c>
      <c r="K202" s="273"/>
      <c r="L202" s="107"/>
    </row>
    <row r="203" spans="1:12" ht="17.399999999999999" customHeight="1">
      <c r="A203" s="90" t="s">
        <v>15</v>
      </c>
      <c r="B203" s="300"/>
      <c r="C203" s="131" t="s">
        <v>20</v>
      </c>
      <c r="D203" s="14"/>
      <c r="E203" s="14">
        <f>D195*D196</f>
        <v>1.35</v>
      </c>
      <c r="F203" s="14"/>
      <c r="G203" s="24"/>
      <c r="H203" s="24"/>
      <c r="I203" s="24"/>
      <c r="J203" s="272"/>
      <c r="K203" s="273"/>
    </row>
    <row r="204" spans="1:12" ht="17.399999999999999" customHeight="1">
      <c r="A204" s="89" t="s">
        <v>15</v>
      </c>
      <c r="B204" s="300"/>
      <c r="C204" s="130" t="s">
        <v>21</v>
      </c>
      <c r="D204" s="14"/>
      <c r="E204" s="14"/>
      <c r="F204" s="14"/>
      <c r="G204" s="24"/>
      <c r="H204" s="80">
        <f>D195*D196</f>
        <v>1.35</v>
      </c>
      <c r="I204" s="24"/>
      <c r="J204" s="272"/>
      <c r="K204" s="273"/>
    </row>
    <row r="205" spans="1:12" ht="17.399999999999999" customHeight="1">
      <c r="A205" s="90" t="s">
        <v>15</v>
      </c>
      <c r="B205" s="300"/>
      <c r="C205" s="131" t="s">
        <v>26</v>
      </c>
      <c r="D205" s="14"/>
      <c r="E205" s="14"/>
      <c r="F205" s="14">
        <f>D195*D196</f>
        <v>1.35</v>
      </c>
      <c r="G205" s="24"/>
      <c r="H205" s="24"/>
      <c r="I205" s="24"/>
      <c r="J205" s="113"/>
      <c r="K205" s="109"/>
    </row>
    <row r="206" spans="1:12" ht="17.399999999999999" customHeight="1">
      <c r="A206" s="89" t="s">
        <v>15</v>
      </c>
      <c r="B206" s="301"/>
      <c r="C206" s="130" t="s">
        <v>27</v>
      </c>
      <c r="D206" s="14"/>
      <c r="E206" s="14"/>
      <c r="F206" s="14"/>
      <c r="G206" s="24"/>
      <c r="H206" s="24"/>
      <c r="I206" s="24">
        <f>D195*D196</f>
        <v>1.35</v>
      </c>
      <c r="J206" s="274" t="s">
        <v>63</v>
      </c>
      <c r="K206" s="275"/>
    </row>
    <row r="207" spans="1:12" ht="21.6" customHeight="1">
      <c r="A207" s="4" t="s">
        <v>16</v>
      </c>
      <c r="B207" s="299" t="s">
        <v>6</v>
      </c>
      <c r="C207" s="129" t="s">
        <v>22</v>
      </c>
      <c r="D207" s="132">
        <f>D197/D201</f>
        <v>1111.1111111111111</v>
      </c>
      <c r="E207" s="132"/>
      <c r="F207" s="132"/>
      <c r="G207" s="29"/>
      <c r="H207" s="29"/>
      <c r="I207" s="29"/>
      <c r="J207" s="274"/>
      <c r="K207" s="275"/>
    </row>
    <row r="208" spans="1:12" ht="21.6" customHeight="1">
      <c r="A208" s="89" t="s">
        <v>16</v>
      </c>
      <c r="B208" s="300"/>
      <c r="C208" s="130" t="s">
        <v>74</v>
      </c>
      <c r="D208" s="132"/>
      <c r="E208" s="132"/>
      <c r="F208" s="132"/>
      <c r="G208" s="29">
        <f>D197/G202</f>
        <v>1111.1111111111111</v>
      </c>
      <c r="H208" s="29"/>
      <c r="I208" s="29"/>
      <c r="J208" s="274"/>
      <c r="K208" s="275"/>
    </row>
    <row r="209" spans="1:12" ht="21.6" customHeight="1">
      <c r="A209" s="4" t="s">
        <v>16</v>
      </c>
      <c r="B209" s="300"/>
      <c r="C209" s="129" t="s">
        <v>24</v>
      </c>
      <c r="D209" s="132"/>
      <c r="E209" s="132">
        <f>D197/E203</f>
        <v>1111.1111111111111</v>
      </c>
      <c r="F209" s="132"/>
      <c r="G209" s="29"/>
      <c r="H209" s="29"/>
      <c r="I209" s="29"/>
      <c r="J209" s="274"/>
      <c r="K209" s="275"/>
    </row>
    <row r="210" spans="1:12" ht="21.6" customHeight="1">
      <c r="A210" s="89" t="s">
        <v>16</v>
      </c>
      <c r="B210" s="300"/>
      <c r="C210" s="130" t="s">
        <v>24</v>
      </c>
      <c r="D210" s="132"/>
      <c r="E210" s="132"/>
      <c r="F210" s="132"/>
      <c r="G210" s="29"/>
      <c r="H210" s="149">
        <f>D197/H204</f>
        <v>1111.1111111111111</v>
      </c>
      <c r="I210" s="29"/>
      <c r="J210" s="274"/>
      <c r="K210" s="275"/>
    </row>
    <row r="211" spans="1:12" ht="21.6" customHeight="1">
      <c r="A211" s="4" t="s">
        <v>16</v>
      </c>
      <c r="B211" s="300"/>
      <c r="C211" s="129" t="s">
        <v>26</v>
      </c>
      <c r="D211" s="132"/>
      <c r="E211" s="132"/>
      <c r="F211" s="132">
        <f>D197/F205</f>
        <v>1111.1111111111111</v>
      </c>
      <c r="G211" s="29"/>
      <c r="H211" s="29"/>
      <c r="I211" s="29"/>
      <c r="J211" s="274"/>
      <c r="K211" s="275"/>
    </row>
    <row r="212" spans="1:12" ht="21.6" customHeight="1">
      <c r="A212" s="89" t="s">
        <v>16</v>
      </c>
      <c r="B212" s="301"/>
      <c r="C212" s="130" t="s">
        <v>25</v>
      </c>
      <c r="D212" s="132"/>
      <c r="E212" s="132"/>
      <c r="F212" s="132"/>
      <c r="G212" s="29"/>
      <c r="H212" s="29"/>
      <c r="I212" s="29">
        <f>D197/I206</f>
        <v>1111.1111111111111</v>
      </c>
      <c r="J212" s="274"/>
      <c r="K212" s="275"/>
    </row>
    <row r="213" spans="1:12" ht="27.6" customHeight="1">
      <c r="A213" s="114" t="s">
        <v>13</v>
      </c>
      <c r="B213" s="288" t="s">
        <v>41</v>
      </c>
      <c r="C213" s="168" t="s">
        <v>114</v>
      </c>
      <c r="D213" s="134"/>
      <c r="E213" s="134"/>
      <c r="F213" s="134"/>
      <c r="G213" s="135"/>
      <c r="H213" s="135"/>
      <c r="I213" s="135">
        <f>D191*D192*D193</f>
        <v>0</v>
      </c>
    </row>
    <row r="214" spans="1:12" s="1" customFormat="1" ht="27.6" customHeight="1">
      <c r="A214" s="114" t="s">
        <v>17</v>
      </c>
      <c r="B214" s="289"/>
      <c r="C214" s="136" t="s">
        <v>38</v>
      </c>
      <c r="D214" s="96">
        <f>D194*D207</f>
        <v>17266.666666666664</v>
      </c>
      <c r="E214" s="96"/>
      <c r="F214" s="96"/>
      <c r="G214" s="29"/>
      <c r="H214" s="29"/>
      <c r="I214" s="29"/>
    </row>
    <row r="215" spans="1:12" s="1" customFormat="1" ht="27.6" customHeight="1">
      <c r="A215" s="114" t="s">
        <v>36</v>
      </c>
      <c r="B215" s="289"/>
      <c r="C215" s="137" t="s">
        <v>35</v>
      </c>
      <c r="D215" s="96"/>
      <c r="E215" s="96"/>
      <c r="F215" s="96"/>
      <c r="G215" s="29">
        <f>D194*D191</f>
        <v>4662</v>
      </c>
      <c r="H215" s="29"/>
      <c r="I215" s="29"/>
    </row>
    <row r="216" spans="1:12" s="1" customFormat="1" ht="27.6" customHeight="1">
      <c r="A216" s="114" t="s">
        <v>40</v>
      </c>
      <c r="B216" s="289"/>
      <c r="C216" s="138" t="s">
        <v>37</v>
      </c>
      <c r="D216" s="96"/>
      <c r="E216" s="96">
        <f>E203*E209</f>
        <v>1500</v>
      </c>
      <c r="F216" s="96"/>
      <c r="G216" s="29"/>
      <c r="H216" s="29"/>
      <c r="I216" s="29"/>
    </row>
    <row r="217" spans="1:12" s="1" customFormat="1" ht="27.6" customHeight="1">
      <c r="A217" s="114"/>
      <c r="B217" s="289"/>
      <c r="C217" s="139" t="s">
        <v>37</v>
      </c>
      <c r="D217" s="96"/>
      <c r="E217" s="96"/>
      <c r="F217" s="96"/>
      <c r="G217" s="29"/>
      <c r="H217" s="29">
        <f>H204*D191</f>
        <v>405</v>
      </c>
      <c r="I217" s="29"/>
    </row>
    <row r="218" spans="1:12" s="1" customFormat="1" ht="27.6" customHeight="1">
      <c r="A218" s="114" t="s">
        <v>17</v>
      </c>
      <c r="B218" s="289"/>
      <c r="C218" s="136" t="s">
        <v>28</v>
      </c>
      <c r="D218" s="96"/>
      <c r="E218" s="96"/>
      <c r="F218" s="96">
        <f>F205*F211</f>
        <v>1500</v>
      </c>
      <c r="G218" s="29"/>
      <c r="H218" s="29"/>
      <c r="I218" s="29"/>
    </row>
    <row r="219" spans="1:12" s="1" customFormat="1" ht="21.6" customHeight="1">
      <c r="A219" s="114"/>
      <c r="B219" s="290"/>
      <c r="C219" s="130" t="s">
        <v>25</v>
      </c>
      <c r="D219" s="96"/>
      <c r="E219" s="96"/>
      <c r="F219" s="96"/>
      <c r="G219" s="29"/>
      <c r="H219" s="29"/>
      <c r="I219" s="29">
        <f>I206*D191</f>
        <v>405</v>
      </c>
    </row>
    <row r="220" spans="1:12" ht="27.6" customHeight="1">
      <c r="A220" s="3"/>
      <c r="B220" s="77"/>
      <c r="C220" s="140" t="s">
        <v>12</v>
      </c>
      <c r="D220" s="141">
        <f t="shared" ref="D220:I220" si="5">MIN(D213:D219)</f>
        <v>17266.666666666664</v>
      </c>
      <c r="E220" s="141">
        <f t="shared" si="5"/>
        <v>1500</v>
      </c>
      <c r="F220" s="141">
        <f t="shared" si="5"/>
        <v>1500</v>
      </c>
      <c r="G220" s="142">
        <f t="shared" si="5"/>
        <v>4662</v>
      </c>
      <c r="H220" s="62">
        <f t="shared" si="5"/>
        <v>405</v>
      </c>
      <c r="I220" s="142">
        <f t="shared" si="5"/>
        <v>0</v>
      </c>
    </row>
    <row r="221" spans="1:12">
      <c r="B221" s="143"/>
      <c r="C221" s="143"/>
      <c r="D221" s="143"/>
      <c r="E221" s="143"/>
      <c r="F221" s="143"/>
      <c r="G221" s="143"/>
      <c r="H221" s="143"/>
      <c r="I221" s="143"/>
      <c r="J221" s="110" t="s">
        <v>83</v>
      </c>
      <c r="K221" s="110"/>
    </row>
    <row r="222" spans="1:12" ht="27.6" customHeight="1">
      <c r="B222" s="143"/>
      <c r="C222" s="144" t="s">
        <v>39</v>
      </c>
      <c r="D222" s="145"/>
      <c r="E222" s="145"/>
      <c r="F222" s="145"/>
      <c r="G222" s="145"/>
      <c r="H222" s="145" t="s">
        <v>75</v>
      </c>
      <c r="I222" s="145"/>
      <c r="K222" s="110" t="s">
        <v>86</v>
      </c>
      <c r="L222" s="110"/>
    </row>
    <row r="223" spans="1:12">
      <c r="A223" s="242" t="s">
        <v>59</v>
      </c>
      <c r="B223" s="242"/>
      <c r="D223" s="102"/>
      <c r="E223" s="102"/>
      <c r="F223" s="102"/>
      <c r="G223" s="103"/>
      <c r="H223" s="103"/>
      <c r="I223" s="103"/>
      <c r="K223" s="291">
        <f>H220+E184+E147</f>
        <v>1747.6</v>
      </c>
      <c r="L223" s="292"/>
    </row>
    <row r="224" spans="1:12">
      <c r="A224" s="243" t="s">
        <v>104</v>
      </c>
      <c r="B224" s="243"/>
    </row>
    <row r="225" spans="1:13" s="65" customFormat="1" ht="75.599999999999994" customHeight="1">
      <c r="A225" s="153" t="s">
        <v>96</v>
      </c>
      <c r="B225" s="153" t="s">
        <v>94</v>
      </c>
      <c r="C225" s="153" t="s">
        <v>95</v>
      </c>
      <c r="D225" s="244" t="s">
        <v>97</v>
      </c>
      <c r="E225" s="244"/>
      <c r="F225" s="245" t="s">
        <v>98</v>
      </c>
      <c r="G225" s="245"/>
      <c r="H225" s="154" t="s">
        <v>99</v>
      </c>
      <c r="I225" s="154" t="s">
        <v>100</v>
      </c>
      <c r="K225" s="233" t="s">
        <v>181</v>
      </c>
      <c r="L225" s="233"/>
      <c r="M225" s="233"/>
    </row>
    <row r="226" spans="1:13" s="152" customFormat="1" ht="10.199999999999999">
      <c r="A226" s="155"/>
      <c r="B226" s="155">
        <v>1</v>
      </c>
      <c r="C226" s="155">
        <v>2</v>
      </c>
      <c r="D226" s="235">
        <v>3</v>
      </c>
      <c r="E226" s="235"/>
      <c r="F226" s="236">
        <v>4</v>
      </c>
      <c r="G226" s="236"/>
      <c r="H226" s="156">
        <v>5</v>
      </c>
      <c r="I226" s="156">
        <v>6</v>
      </c>
      <c r="K226" s="152" t="s">
        <v>182</v>
      </c>
      <c r="M226" s="152" t="s">
        <v>183</v>
      </c>
    </row>
    <row r="227" spans="1:13" s="65" customFormat="1" ht="100.8">
      <c r="A227" s="159"/>
      <c r="B227" s="159" t="s">
        <v>107</v>
      </c>
      <c r="C227" s="158">
        <f>D120</f>
        <v>4.5</v>
      </c>
      <c r="D227" s="286" t="s">
        <v>101</v>
      </c>
      <c r="E227" s="286"/>
      <c r="F227" s="238">
        <f>D119</f>
        <v>4.67</v>
      </c>
      <c r="G227" s="238"/>
      <c r="H227" s="160">
        <f>D118</f>
        <v>300</v>
      </c>
      <c r="I227" s="161">
        <f>K223</f>
        <v>1747.6</v>
      </c>
      <c r="K227" s="234">
        <f>I227/1.08</f>
        <v>1618.148148148148</v>
      </c>
      <c r="L227" s="234"/>
      <c r="M227" s="187">
        <f>I227/1.23</f>
        <v>1420.8130081300812</v>
      </c>
    </row>
  </sheetData>
  <sheetProtection password="8DE1" sheet="1" objects="1" scenarios="1" formatCells="0" formatColumns="0" formatRows="0" insertColumns="0" insertRows="0" insertHyperlinks="0" deleteColumns="0" deleteRows="0" sort="0" autoFilter="0" pivotTables="0"/>
  <protectedRanges>
    <protectedRange sqref="J78:M82" name="Rozstęp14"/>
    <protectedRange sqref="J42:M46" name="Rozstęp13"/>
    <protectedRange sqref="D4:I6" name="Rozstęp1"/>
    <protectedRange sqref="D8:I10" name="Rozstęp2"/>
    <protectedRange sqref="J4:M8 J42:M46 J78:M82" name="Rozstęp3"/>
    <protectedRange sqref="D42:I43" name="Rozstęp4"/>
    <protectedRange sqref="D45:I47" name="Rozstęp5"/>
    <protectedRange sqref="D78:I79" name="Rozstęp6"/>
    <protectedRange sqref="D81:I83" name="Rozstęp7"/>
    <protectedRange sqref="D72:I72" name="Rozstęp8"/>
    <protectedRange sqref="D35:I35" name="Rozstęp9"/>
    <protectedRange sqref="D35:I35" name="Rozstęp10"/>
    <protectedRange sqref="I113" name="Rozstęp11"/>
    <protectedRange sqref="D108:I108" name="Rozstęp12"/>
  </protectedRanges>
  <mergeCells count="179">
    <mergeCell ref="J15:K17"/>
    <mergeCell ref="B51:B56"/>
    <mergeCell ref="B26:B32"/>
    <mergeCell ref="A36:B36"/>
    <mergeCell ref="D37:F37"/>
    <mergeCell ref="G37:I37"/>
    <mergeCell ref="A2:B2"/>
    <mergeCell ref="J2:J3"/>
    <mergeCell ref="B14:B19"/>
    <mergeCell ref="B20:B25"/>
    <mergeCell ref="D46:I46"/>
    <mergeCell ref="D47:I47"/>
    <mergeCell ref="D41:I41"/>
    <mergeCell ref="D42:I42"/>
    <mergeCell ref="D43:I43"/>
    <mergeCell ref="D44:I44"/>
    <mergeCell ref="D45:I45"/>
    <mergeCell ref="A48:C49"/>
    <mergeCell ref="A50:C50"/>
    <mergeCell ref="D50:F50"/>
    <mergeCell ref="G50:I50"/>
    <mergeCell ref="J39:M39"/>
    <mergeCell ref="J40:J41"/>
    <mergeCell ref="D8:I8"/>
    <mergeCell ref="D9:I9"/>
    <mergeCell ref="B8:B10"/>
    <mergeCell ref="D10:I10"/>
    <mergeCell ref="A11:C12"/>
    <mergeCell ref="A13:C13"/>
    <mergeCell ref="D13:F13"/>
    <mergeCell ref="G13:I13"/>
    <mergeCell ref="D4:I4"/>
    <mergeCell ref="D5:I5"/>
    <mergeCell ref="D6:I6"/>
    <mergeCell ref="D7:I7"/>
    <mergeCell ref="J1:M1"/>
    <mergeCell ref="K2:K3"/>
    <mergeCell ref="M2:M3"/>
    <mergeCell ref="J35:L35"/>
    <mergeCell ref="J51:K51"/>
    <mergeCell ref="J87:K87"/>
    <mergeCell ref="D80:I80"/>
    <mergeCell ref="A1:I1"/>
    <mergeCell ref="A84:C85"/>
    <mergeCell ref="A86:C86"/>
    <mergeCell ref="D86:F86"/>
    <mergeCell ref="G86:I86"/>
    <mergeCell ref="B87:B92"/>
    <mergeCell ref="B81:B83"/>
    <mergeCell ref="D81:I81"/>
    <mergeCell ref="D82:I82"/>
    <mergeCell ref="D83:I83"/>
    <mergeCell ref="D74:F74"/>
    <mergeCell ref="G74:I74"/>
    <mergeCell ref="D77:I77"/>
    <mergeCell ref="B78:B79"/>
    <mergeCell ref="D78:I78"/>
    <mergeCell ref="L2:L3"/>
    <mergeCell ref="B5:B6"/>
    <mergeCell ref="D115:I115"/>
    <mergeCell ref="J115:M115"/>
    <mergeCell ref="A116:B116"/>
    <mergeCell ref="J116:J117"/>
    <mergeCell ref="K116:K117"/>
    <mergeCell ref="L116:L117"/>
    <mergeCell ref="M116:M117"/>
    <mergeCell ref="J19:K25"/>
    <mergeCell ref="J52:K54"/>
    <mergeCell ref="J56:K62"/>
    <mergeCell ref="B93:B98"/>
    <mergeCell ref="B99:B105"/>
    <mergeCell ref="A109:B109"/>
    <mergeCell ref="K109:L109"/>
    <mergeCell ref="J88:K90"/>
    <mergeCell ref="J92:K98"/>
    <mergeCell ref="D79:I79"/>
    <mergeCell ref="B57:B62"/>
    <mergeCell ref="B63:B69"/>
    <mergeCell ref="A73:B73"/>
    <mergeCell ref="K73:L73"/>
    <mergeCell ref="B42:B43"/>
    <mergeCell ref="B45:B47"/>
    <mergeCell ref="B122:B124"/>
    <mergeCell ref="D122:I122"/>
    <mergeCell ref="D123:I123"/>
    <mergeCell ref="D124:I124"/>
    <mergeCell ref="A125:C126"/>
    <mergeCell ref="D118:I118"/>
    <mergeCell ref="B119:B120"/>
    <mergeCell ref="D119:I119"/>
    <mergeCell ref="D120:I120"/>
    <mergeCell ref="D121:I121"/>
    <mergeCell ref="B140:B146"/>
    <mergeCell ref="J149:L149"/>
    <mergeCell ref="A150:B150"/>
    <mergeCell ref="D151:F151"/>
    <mergeCell ref="G151:I151"/>
    <mergeCell ref="A127:C127"/>
    <mergeCell ref="D127:F127"/>
    <mergeCell ref="G127:I127"/>
    <mergeCell ref="B128:B133"/>
    <mergeCell ref="J129:K131"/>
    <mergeCell ref="J133:K139"/>
    <mergeCell ref="B134:B139"/>
    <mergeCell ref="D158:I158"/>
    <mergeCell ref="B159:B161"/>
    <mergeCell ref="D159:I159"/>
    <mergeCell ref="D160:I160"/>
    <mergeCell ref="D161:I161"/>
    <mergeCell ref="J153:J154"/>
    <mergeCell ref="L153:L154"/>
    <mergeCell ref="D155:I155"/>
    <mergeCell ref="B156:B157"/>
    <mergeCell ref="D156:I156"/>
    <mergeCell ref="D157:I157"/>
    <mergeCell ref="J165:K165"/>
    <mergeCell ref="J166:K168"/>
    <mergeCell ref="J170:K176"/>
    <mergeCell ref="B171:B176"/>
    <mergeCell ref="B177:B183"/>
    <mergeCell ref="A162:C163"/>
    <mergeCell ref="A164:C164"/>
    <mergeCell ref="D164:F164"/>
    <mergeCell ref="G164:I164"/>
    <mergeCell ref="B165:B170"/>
    <mergeCell ref="D191:I191"/>
    <mergeCell ref="B192:B193"/>
    <mergeCell ref="D192:I192"/>
    <mergeCell ref="D193:I193"/>
    <mergeCell ref="D194:I194"/>
    <mergeCell ref="A187:B187"/>
    <mergeCell ref="K187:L187"/>
    <mergeCell ref="D188:F188"/>
    <mergeCell ref="G188:I188"/>
    <mergeCell ref="J189:J190"/>
    <mergeCell ref="L189:L190"/>
    <mergeCell ref="B201:B206"/>
    <mergeCell ref="J201:K201"/>
    <mergeCell ref="J202:K204"/>
    <mergeCell ref="J206:K212"/>
    <mergeCell ref="B207:B212"/>
    <mergeCell ref="B195:B197"/>
    <mergeCell ref="D195:I195"/>
    <mergeCell ref="D196:I196"/>
    <mergeCell ref="D197:I197"/>
    <mergeCell ref="A198:C199"/>
    <mergeCell ref="K113:L113"/>
    <mergeCell ref="K225:M225"/>
    <mergeCell ref="K227:L227"/>
    <mergeCell ref="D226:E226"/>
    <mergeCell ref="F226:G226"/>
    <mergeCell ref="D227:E227"/>
    <mergeCell ref="F227:G227"/>
    <mergeCell ref="A110:B110"/>
    <mergeCell ref="D111:E111"/>
    <mergeCell ref="F111:G111"/>
    <mergeCell ref="D112:E112"/>
    <mergeCell ref="F112:G112"/>
    <mergeCell ref="D113:E113"/>
    <mergeCell ref="F113:G113"/>
    <mergeCell ref="A224:B224"/>
    <mergeCell ref="D225:E225"/>
    <mergeCell ref="F225:G225"/>
    <mergeCell ref="A114:M114"/>
    <mergeCell ref="B213:B219"/>
    <mergeCell ref="A223:B223"/>
    <mergeCell ref="K223:L223"/>
    <mergeCell ref="A200:C200"/>
    <mergeCell ref="D200:F200"/>
    <mergeCell ref="G200:I200"/>
    <mergeCell ref="K40:K41"/>
    <mergeCell ref="L40:L41"/>
    <mergeCell ref="M40:M41"/>
    <mergeCell ref="J75:M75"/>
    <mergeCell ref="J76:J77"/>
    <mergeCell ref="K76:K77"/>
    <mergeCell ref="L76:L77"/>
    <mergeCell ref="M76:M77"/>
    <mergeCell ref="K111:M111"/>
  </mergeCells>
  <dataValidations count="1">
    <dataValidation type="list" allowBlank="1" showInputMessage="1" showErrorMessage="1" sqref="D4 D191 D155 D118" xr:uid="{00000000-0002-0000-0200-000000000000}">
      <formula1>"300,200,100"</formula1>
    </dataValidation>
  </dataValidations>
  <pageMargins left="0.7" right="0.7" top="0.75" bottom="0.75" header="0.3" footer="0.3"/>
  <pageSetup paperSize="9" scale="49" orientation="landscape" r:id="rId1"/>
  <rowBreaks count="5" manualBreakCount="5">
    <brk id="36" max="16383" man="1"/>
    <brk id="73" max="12" man="1"/>
    <brk id="113" max="16383" man="1"/>
    <brk id="152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3"/>
  <sheetViews>
    <sheetView view="pageBreakPreview" topLeftCell="A166" zoomScale="83" zoomScaleNormal="90" zoomScaleSheetLayoutView="83" workbookViewId="0">
      <selection activeCell="J178" sqref="J178"/>
    </sheetView>
  </sheetViews>
  <sheetFormatPr defaultRowHeight="14.4"/>
  <cols>
    <col min="1" max="1" width="14.33203125" customWidth="1"/>
    <col min="2" max="2" width="18.44140625" customWidth="1"/>
    <col min="3" max="3" width="70.44140625" customWidth="1"/>
    <col min="4" max="4" width="18" customWidth="1"/>
    <col min="5" max="5" width="16.33203125" customWidth="1"/>
    <col min="6" max="6" width="17.6640625" style="11" customWidth="1"/>
    <col min="7" max="7" width="14.88671875" style="11" customWidth="1"/>
    <col min="8" max="8" width="16.44140625" style="11" customWidth="1"/>
    <col min="9" max="9" width="17.5546875" style="11" customWidth="1"/>
    <col min="11" max="11" width="8.44140625" customWidth="1"/>
    <col min="12" max="12" width="10.109375" customWidth="1"/>
    <col min="13" max="13" width="13.6640625" customWidth="1"/>
  </cols>
  <sheetData>
    <row r="1" spans="1:13" ht="24.75" customHeight="1">
      <c r="A1" s="323" t="s">
        <v>93</v>
      </c>
      <c r="B1" s="323"/>
      <c r="C1" s="323"/>
      <c r="D1" s="323"/>
      <c r="E1" s="323"/>
      <c r="F1" s="323"/>
      <c r="G1" s="323"/>
      <c r="H1" s="323"/>
      <c r="I1" s="323"/>
      <c r="J1" s="281" t="s">
        <v>67</v>
      </c>
      <c r="K1" s="281"/>
      <c r="L1" s="281"/>
      <c r="M1" s="281"/>
    </row>
    <row r="2" spans="1:13" ht="15" customHeight="1">
      <c r="A2" s="282" t="s">
        <v>56</v>
      </c>
      <c r="B2" s="282"/>
      <c r="C2" s="67" t="s">
        <v>61</v>
      </c>
      <c r="D2" t="s">
        <v>64</v>
      </c>
      <c r="J2" s="283" t="s">
        <v>71</v>
      </c>
      <c r="K2" s="283" t="s">
        <v>70</v>
      </c>
      <c r="L2" s="283" t="s">
        <v>68</v>
      </c>
      <c r="M2" s="237" t="s">
        <v>65</v>
      </c>
    </row>
    <row r="3" spans="1:13" ht="52.5" customHeight="1">
      <c r="A3" s="68" t="s">
        <v>60</v>
      </c>
      <c r="B3" s="68" t="s">
        <v>44</v>
      </c>
      <c r="C3" s="2"/>
      <c r="J3" s="284"/>
      <c r="K3" s="284"/>
      <c r="L3" s="284"/>
      <c r="M3" s="237"/>
    </row>
    <row r="4" spans="1:13" s="57" customFormat="1" ht="26.4" customHeight="1">
      <c r="A4" s="30">
        <v>1</v>
      </c>
      <c r="B4" s="58" t="s">
        <v>45</v>
      </c>
      <c r="C4" s="30" t="s">
        <v>4</v>
      </c>
      <c r="D4" s="278">
        <v>300</v>
      </c>
      <c r="E4" s="278"/>
      <c r="F4" s="278"/>
      <c r="G4" s="278"/>
      <c r="H4" s="278"/>
      <c r="I4" s="279"/>
      <c r="J4" s="85"/>
      <c r="K4" s="30"/>
      <c r="L4" s="30"/>
      <c r="M4" s="30"/>
    </row>
    <row r="5" spans="1:13" s="57" customFormat="1" ht="18">
      <c r="A5" s="30" t="s">
        <v>0</v>
      </c>
      <c r="B5" s="276" t="s">
        <v>43</v>
      </c>
      <c r="C5" s="30" t="s">
        <v>57</v>
      </c>
      <c r="D5" s="254"/>
      <c r="E5" s="254"/>
      <c r="F5" s="254"/>
      <c r="G5" s="254"/>
      <c r="H5" s="254"/>
      <c r="I5" s="255"/>
      <c r="J5" s="86"/>
      <c r="K5" s="76"/>
      <c r="L5" s="30"/>
      <c r="M5" s="30"/>
    </row>
    <row r="6" spans="1:13" s="57" customFormat="1" ht="18">
      <c r="A6" s="30" t="s">
        <v>1</v>
      </c>
      <c r="B6" s="277"/>
      <c r="C6" s="30" t="s">
        <v>58</v>
      </c>
      <c r="D6" s="254"/>
      <c r="E6" s="254"/>
      <c r="F6" s="254"/>
      <c r="G6" s="254"/>
      <c r="H6" s="254"/>
      <c r="I6" s="255"/>
      <c r="J6" s="86"/>
      <c r="K6" s="76"/>
      <c r="L6" s="30"/>
      <c r="M6" s="30"/>
    </row>
    <row r="7" spans="1:13" ht="17.25" customHeight="1">
      <c r="A7" s="6" t="s">
        <v>7</v>
      </c>
      <c r="B7" s="6"/>
      <c r="C7" s="82" t="s">
        <v>11</v>
      </c>
      <c r="D7" s="246">
        <f>D5*D6</f>
        <v>0</v>
      </c>
      <c r="E7" s="246"/>
      <c r="F7" s="246"/>
      <c r="G7" s="246"/>
      <c r="H7" s="246"/>
      <c r="I7" s="247"/>
      <c r="J7" s="86"/>
      <c r="K7" s="76"/>
      <c r="L7" s="3"/>
      <c r="M7" s="3"/>
    </row>
    <row r="8" spans="1:13" ht="18">
      <c r="A8" s="3" t="s">
        <v>14</v>
      </c>
      <c r="B8" s="251" t="s">
        <v>42</v>
      </c>
      <c r="C8" s="30" t="s">
        <v>9</v>
      </c>
      <c r="D8" s="254"/>
      <c r="E8" s="254"/>
      <c r="F8" s="254"/>
      <c r="G8" s="254"/>
      <c r="H8" s="254"/>
      <c r="I8" s="255"/>
      <c r="J8" s="87"/>
      <c r="K8" s="77"/>
      <c r="L8" s="3"/>
      <c r="M8" s="3"/>
    </row>
    <row r="9" spans="1:13" ht="18">
      <c r="A9" s="3" t="s">
        <v>2</v>
      </c>
      <c r="B9" s="252"/>
      <c r="C9" s="30" t="s">
        <v>164</v>
      </c>
      <c r="D9" s="256"/>
      <c r="E9" s="256"/>
      <c r="F9" s="256"/>
      <c r="G9" s="256"/>
      <c r="H9" s="256"/>
      <c r="I9" s="257"/>
      <c r="J9" s="84">
        <f>SUM(J4:J8)</f>
        <v>0</v>
      </c>
      <c r="K9" s="66">
        <f>SUM(K4:K8)</f>
        <v>0</v>
      </c>
      <c r="L9" s="66">
        <f>SUM(L4:L8)</f>
        <v>0</v>
      </c>
      <c r="M9" s="66">
        <f>SUM(M4:M8)</f>
        <v>0</v>
      </c>
    </row>
    <row r="10" spans="1:13" ht="29.4">
      <c r="A10" s="4" t="s">
        <v>3</v>
      </c>
      <c r="B10" s="253"/>
      <c r="C10" s="32" t="s">
        <v>5</v>
      </c>
      <c r="D10" s="258"/>
      <c r="E10" s="258"/>
      <c r="F10" s="258"/>
      <c r="G10" s="258"/>
      <c r="H10" s="258"/>
      <c r="I10" s="258"/>
      <c r="L10" s="88"/>
      <c r="M10" s="65" t="s">
        <v>66</v>
      </c>
    </row>
    <row r="11" spans="1:13" ht="19.5" customHeight="1">
      <c r="A11" s="259" t="s">
        <v>47</v>
      </c>
      <c r="B11" s="260"/>
      <c r="C11" s="261"/>
      <c r="D11" s="78" t="s">
        <v>48</v>
      </c>
      <c r="E11" s="78" t="s">
        <v>49</v>
      </c>
      <c r="F11" s="78" t="s">
        <v>50</v>
      </c>
      <c r="G11" s="78" t="s">
        <v>51</v>
      </c>
      <c r="H11" s="78" t="s">
        <v>52</v>
      </c>
      <c r="I11" s="78" t="s">
        <v>53</v>
      </c>
      <c r="L11" s="88" t="s">
        <v>69</v>
      </c>
      <c r="M11" s="106" t="e">
        <f>M9/L9</f>
        <v>#DIV/0!</v>
      </c>
    </row>
    <row r="12" spans="1:13" ht="73.95" customHeight="1">
      <c r="A12" s="262"/>
      <c r="B12" s="263"/>
      <c r="C12" s="264"/>
      <c r="D12" s="70" t="s">
        <v>29</v>
      </c>
      <c r="E12" s="71" t="s">
        <v>30</v>
      </c>
      <c r="F12" s="72" t="s">
        <v>31</v>
      </c>
      <c r="G12" s="73" t="s">
        <v>34</v>
      </c>
      <c r="H12" s="74" t="s">
        <v>33</v>
      </c>
      <c r="I12" s="75" t="s">
        <v>32</v>
      </c>
    </row>
    <row r="13" spans="1:13" ht="23.25" customHeight="1">
      <c r="A13" s="265" t="s">
        <v>46</v>
      </c>
      <c r="B13" s="266"/>
      <c r="C13" s="267"/>
      <c r="D13" s="208" t="s">
        <v>54</v>
      </c>
      <c r="E13" s="208"/>
      <c r="F13" s="208"/>
      <c r="G13" s="268" t="s">
        <v>55</v>
      </c>
      <c r="H13" s="268"/>
      <c r="I13" s="268"/>
    </row>
    <row r="14" spans="1:13" ht="17.399999999999999" customHeight="1">
      <c r="A14" s="4" t="s">
        <v>15</v>
      </c>
      <c r="B14" s="269" t="s">
        <v>8</v>
      </c>
      <c r="C14" s="18" t="s">
        <v>18</v>
      </c>
      <c r="D14" s="79">
        <f>D8*D9</f>
        <v>0</v>
      </c>
      <c r="E14" s="14"/>
      <c r="F14" s="14"/>
      <c r="G14" s="36"/>
      <c r="H14" s="24"/>
      <c r="I14" s="24"/>
      <c r="J14" s="272" t="s">
        <v>62</v>
      </c>
      <c r="K14" s="273"/>
    </row>
    <row r="15" spans="1:13" s="2" customFormat="1" ht="17.399999999999999" customHeight="1">
      <c r="A15" s="89" t="s">
        <v>15</v>
      </c>
      <c r="B15" s="270"/>
      <c r="C15" s="33" t="s">
        <v>19</v>
      </c>
      <c r="D15" s="23"/>
      <c r="E15" s="23"/>
      <c r="F15" s="23"/>
      <c r="G15" s="80">
        <f>D8*D9</f>
        <v>0</v>
      </c>
      <c r="H15" s="24"/>
      <c r="I15" s="24"/>
      <c r="J15" s="272"/>
      <c r="K15" s="273"/>
    </row>
    <row r="16" spans="1:13" ht="17.399999999999999" customHeight="1">
      <c r="A16" s="90" t="s">
        <v>15</v>
      </c>
      <c r="B16" s="270"/>
      <c r="C16" s="19" t="s">
        <v>20</v>
      </c>
      <c r="D16" s="15"/>
      <c r="E16" s="79">
        <f>D8*D9</f>
        <v>0</v>
      </c>
      <c r="F16" s="35"/>
      <c r="G16" s="36"/>
      <c r="H16" s="36"/>
      <c r="I16" s="36"/>
      <c r="J16" s="272"/>
      <c r="K16" s="273"/>
    </row>
    <row r="17" spans="1:11" ht="17.399999999999999" customHeight="1">
      <c r="A17" s="89" t="s">
        <v>15</v>
      </c>
      <c r="B17" s="270"/>
      <c r="C17" s="34" t="s">
        <v>21</v>
      </c>
      <c r="D17" s="15"/>
      <c r="E17" s="15"/>
      <c r="F17" s="15"/>
      <c r="G17" s="25"/>
      <c r="H17" s="80">
        <f>D8*D9</f>
        <v>0</v>
      </c>
      <c r="I17" s="36"/>
      <c r="J17" s="272"/>
      <c r="K17" s="273"/>
    </row>
    <row r="18" spans="1:11" ht="17.399999999999999" customHeight="1">
      <c r="A18" s="90" t="s">
        <v>15</v>
      </c>
      <c r="B18" s="270"/>
      <c r="C18" s="37" t="s">
        <v>26</v>
      </c>
      <c r="D18" s="41"/>
      <c r="E18" s="41"/>
      <c r="F18" s="79">
        <f>D8*D9</f>
        <v>0</v>
      </c>
      <c r="G18" s="36"/>
      <c r="H18" s="36"/>
      <c r="I18" s="36"/>
      <c r="J18" s="272"/>
      <c r="K18" s="273"/>
    </row>
    <row r="19" spans="1:11" ht="17.399999999999999" customHeight="1">
      <c r="A19" s="89" t="s">
        <v>15</v>
      </c>
      <c r="B19" s="271"/>
      <c r="C19" s="38" t="s">
        <v>27</v>
      </c>
      <c r="D19" s="41"/>
      <c r="E19" s="41"/>
      <c r="F19" s="41"/>
      <c r="G19" s="42"/>
      <c r="H19" s="42"/>
      <c r="I19" s="80">
        <f>D8*D9</f>
        <v>0</v>
      </c>
      <c r="J19" s="274" t="s">
        <v>63</v>
      </c>
      <c r="K19" s="275"/>
    </row>
    <row r="20" spans="1:11" ht="21.6" customHeight="1">
      <c r="A20" s="4" t="s">
        <v>16</v>
      </c>
      <c r="B20" s="269" t="s">
        <v>6</v>
      </c>
      <c r="C20" s="18" t="s">
        <v>22</v>
      </c>
      <c r="D20" s="9" t="e">
        <f>D10/D14</f>
        <v>#DIV/0!</v>
      </c>
      <c r="E20" s="17"/>
      <c r="F20" s="17"/>
      <c r="G20" s="27"/>
      <c r="H20" s="27"/>
      <c r="I20" s="27"/>
      <c r="J20" s="274"/>
      <c r="K20" s="275"/>
    </row>
    <row r="21" spans="1:11" ht="21.6" customHeight="1">
      <c r="A21" s="89" t="s">
        <v>16</v>
      </c>
      <c r="B21" s="270"/>
      <c r="C21" s="33" t="s">
        <v>23</v>
      </c>
      <c r="D21" s="9"/>
      <c r="E21" s="9"/>
      <c r="F21" s="9"/>
      <c r="G21" s="26" t="e">
        <f>D10/G15</f>
        <v>#DIV/0!</v>
      </c>
      <c r="H21" s="27"/>
      <c r="I21" s="27"/>
      <c r="J21" s="274"/>
      <c r="K21" s="275"/>
    </row>
    <row r="22" spans="1:11" ht="21.6" customHeight="1">
      <c r="A22" s="4" t="s">
        <v>16</v>
      </c>
      <c r="B22" s="270"/>
      <c r="C22" s="20" t="s">
        <v>24</v>
      </c>
      <c r="D22" s="10"/>
      <c r="E22" s="10" t="e">
        <f>D10/E16</f>
        <v>#DIV/0!</v>
      </c>
      <c r="F22" s="17"/>
      <c r="G22" s="27"/>
      <c r="H22" s="27"/>
      <c r="I22" s="27"/>
      <c r="J22" s="274"/>
      <c r="K22" s="275"/>
    </row>
    <row r="23" spans="1:11" ht="21.6" customHeight="1">
      <c r="A23" s="89" t="s">
        <v>16</v>
      </c>
      <c r="B23" s="270"/>
      <c r="C23" s="34" t="s">
        <v>24</v>
      </c>
      <c r="D23" s="10"/>
      <c r="E23" s="10"/>
      <c r="F23" s="10"/>
      <c r="G23" s="28"/>
      <c r="H23" s="28" t="e">
        <f>D10/H17</f>
        <v>#DIV/0!</v>
      </c>
      <c r="I23" s="27"/>
      <c r="J23" s="274"/>
      <c r="K23" s="275"/>
    </row>
    <row r="24" spans="1:11" ht="21.6" customHeight="1">
      <c r="A24" s="4" t="s">
        <v>16</v>
      </c>
      <c r="B24" s="270"/>
      <c r="C24" s="43" t="s">
        <v>26</v>
      </c>
      <c r="D24" s="44"/>
      <c r="E24" s="44"/>
      <c r="F24" s="44" t="e">
        <f>D10/F18</f>
        <v>#DIV/0!</v>
      </c>
      <c r="G24" s="27"/>
      <c r="H24" s="27"/>
      <c r="I24" s="27"/>
      <c r="J24" s="274"/>
      <c r="K24" s="275"/>
    </row>
    <row r="25" spans="1:11" ht="21.6" customHeight="1">
      <c r="A25" s="89" t="s">
        <v>16</v>
      </c>
      <c r="B25" s="271"/>
      <c r="C25" s="38" t="s">
        <v>25</v>
      </c>
      <c r="D25" s="44"/>
      <c r="E25" s="44"/>
      <c r="F25" s="44"/>
      <c r="G25" s="45"/>
      <c r="H25" s="45"/>
      <c r="I25" s="45" t="e">
        <f>D10/I19</f>
        <v>#DIV/0!</v>
      </c>
      <c r="J25" s="274"/>
      <c r="K25" s="275"/>
    </row>
    <row r="26" spans="1:11" ht="27.6" customHeight="1">
      <c r="A26" s="91" t="s">
        <v>13</v>
      </c>
      <c r="B26" s="248" t="s">
        <v>41</v>
      </c>
      <c r="C26" s="168" t="s">
        <v>114</v>
      </c>
      <c r="D26" s="54">
        <f>D5*D6*D4</f>
        <v>0</v>
      </c>
      <c r="E26" s="55">
        <f>D4*D5*D6</f>
        <v>0</v>
      </c>
      <c r="F26" s="55">
        <f>D4*D6*D5</f>
        <v>0</v>
      </c>
      <c r="G26" s="56">
        <f>D4*D5*D6</f>
        <v>0</v>
      </c>
      <c r="H26" s="56">
        <f>D4*D5*D6</f>
        <v>0</v>
      </c>
      <c r="I26" s="56">
        <f>D4*D5*D6</f>
        <v>0</v>
      </c>
    </row>
    <row r="27" spans="1:11" s="1" customFormat="1" ht="27.6" customHeight="1">
      <c r="A27" s="91" t="s">
        <v>17</v>
      </c>
      <c r="B27" s="249"/>
      <c r="C27" s="48" t="s">
        <v>38</v>
      </c>
      <c r="D27" s="5" t="e">
        <f>D7*D20</f>
        <v>#DIV/0!</v>
      </c>
      <c r="E27" s="8"/>
      <c r="F27" s="8"/>
      <c r="G27" s="27"/>
      <c r="H27" s="29"/>
      <c r="I27" s="29"/>
    </row>
    <row r="28" spans="1:11" s="1" customFormat="1" ht="27.6" customHeight="1">
      <c r="A28" s="92" t="s">
        <v>36</v>
      </c>
      <c r="B28" s="249"/>
      <c r="C28" s="49" t="s">
        <v>35</v>
      </c>
      <c r="D28" s="5"/>
      <c r="E28" s="5"/>
      <c r="F28" s="5"/>
      <c r="G28" s="26">
        <f>D7*D4</f>
        <v>0</v>
      </c>
      <c r="H28" s="29"/>
      <c r="I28" s="29"/>
    </row>
    <row r="29" spans="1:11" s="1" customFormat="1" ht="27.6" customHeight="1">
      <c r="A29" s="92" t="s">
        <v>40</v>
      </c>
      <c r="B29" s="249"/>
      <c r="C29" s="50" t="s">
        <v>37</v>
      </c>
      <c r="D29" s="7"/>
      <c r="E29" s="7" t="e">
        <f>E16*E22</f>
        <v>#DIV/0!</v>
      </c>
      <c r="F29" s="52"/>
      <c r="G29" s="27"/>
      <c r="H29" s="27"/>
      <c r="I29" s="27"/>
    </row>
    <row r="30" spans="1:11" s="1" customFormat="1" ht="27.6" customHeight="1">
      <c r="A30" s="91"/>
      <c r="B30" s="249"/>
      <c r="C30" s="51" t="s">
        <v>37</v>
      </c>
      <c r="D30" s="7"/>
      <c r="E30" s="7"/>
      <c r="F30" s="7"/>
      <c r="G30" s="28"/>
      <c r="H30" s="28">
        <f>H17*D4</f>
        <v>0</v>
      </c>
      <c r="I30" s="27"/>
    </row>
    <row r="31" spans="1:11" s="1" customFormat="1" ht="27.6" customHeight="1">
      <c r="A31" s="91" t="s">
        <v>17</v>
      </c>
      <c r="B31" s="249"/>
      <c r="C31" s="46" t="s">
        <v>28</v>
      </c>
      <c r="D31" s="47"/>
      <c r="E31" s="47"/>
      <c r="F31" s="47" t="e">
        <f>F18*F24</f>
        <v>#DIV/0!</v>
      </c>
      <c r="G31" s="29"/>
      <c r="H31" s="29"/>
      <c r="I31" s="29"/>
    </row>
    <row r="32" spans="1:11" s="1" customFormat="1" ht="21.6" customHeight="1">
      <c r="A32" s="91"/>
      <c r="B32" s="250"/>
      <c r="C32" s="38" t="s">
        <v>25</v>
      </c>
      <c r="D32" s="47"/>
      <c r="E32" s="47"/>
      <c r="F32" s="47"/>
      <c r="G32" s="45"/>
      <c r="H32" s="45"/>
      <c r="I32" s="45">
        <f>I19*D4</f>
        <v>0</v>
      </c>
    </row>
    <row r="33" spans="1:13" ht="27.6" customHeight="1">
      <c r="A33" s="3"/>
      <c r="B33" s="3"/>
      <c r="C33" s="60" t="s">
        <v>12</v>
      </c>
      <c r="D33" s="61" t="e">
        <f t="shared" ref="D33:I33" si="0">MIN(D26:D32)</f>
        <v>#DIV/0!</v>
      </c>
      <c r="E33" s="61" t="e">
        <f t="shared" si="0"/>
        <v>#DIV/0!</v>
      </c>
      <c r="F33" s="61" t="e">
        <f t="shared" si="0"/>
        <v>#DIV/0!</v>
      </c>
      <c r="G33" s="62">
        <f t="shared" si="0"/>
        <v>0</v>
      </c>
      <c r="H33" s="62">
        <f t="shared" si="0"/>
        <v>0</v>
      </c>
      <c r="I33" s="62">
        <f t="shared" si="0"/>
        <v>0</v>
      </c>
    </row>
    <row r="35" spans="1:13" ht="27.6" customHeight="1">
      <c r="C35" s="53" t="s">
        <v>39</v>
      </c>
      <c r="D35" s="63"/>
      <c r="E35" s="63"/>
      <c r="F35" s="64"/>
      <c r="G35" s="64"/>
      <c r="H35" s="64"/>
      <c r="I35" s="64"/>
      <c r="J35" s="241" t="s">
        <v>83</v>
      </c>
      <c r="K35" s="242"/>
      <c r="L35" s="242"/>
    </row>
    <row r="36" spans="1:13">
      <c r="A36" s="242" t="s">
        <v>59</v>
      </c>
      <c r="B36" s="242"/>
      <c r="F36"/>
      <c r="G36"/>
      <c r="H36"/>
      <c r="I36"/>
    </row>
    <row r="38" spans="1:13" ht="24.75" customHeight="1">
      <c r="D38" s="83" t="s">
        <v>87</v>
      </c>
      <c r="E38" s="81"/>
      <c r="F38" s="81"/>
      <c r="G38" s="81"/>
      <c r="H38" s="81"/>
      <c r="I38" s="81"/>
      <c r="J38" s="281" t="s">
        <v>67</v>
      </c>
      <c r="K38" s="281"/>
      <c r="L38" s="281"/>
      <c r="M38" s="281"/>
    </row>
    <row r="39" spans="1:13" ht="15" customHeight="1">
      <c r="A39" s="282" t="s">
        <v>56</v>
      </c>
      <c r="B39" s="282"/>
      <c r="C39" s="67" t="s">
        <v>61</v>
      </c>
      <c r="D39" t="s">
        <v>88</v>
      </c>
      <c r="J39" s="283" t="s">
        <v>71</v>
      </c>
      <c r="K39" s="283" t="s">
        <v>70</v>
      </c>
      <c r="L39" s="283" t="s">
        <v>68</v>
      </c>
      <c r="M39" s="237" t="s">
        <v>65</v>
      </c>
    </row>
    <row r="40" spans="1:13" ht="52.5" customHeight="1">
      <c r="A40" s="68" t="s">
        <v>60</v>
      </c>
      <c r="B40" s="68" t="s">
        <v>44</v>
      </c>
      <c r="C40" s="2"/>
      <c r="J40" s="284"/>
      <c r="K40" s="284"/>
      <c r="L40" s="284"/>
      <c r="M40" s="237"/>
    </row>
    <row r="41" spans="1:13" s="57" customFormat="1" ht="26.4" customHeight="1">
      <c r="A41" s="30">
        <v>1</v>
      </c>
      <c r="B41" s="58" t="s">
        <v>45</v>
      </c>
      <c r="C41" s="30" t="s">
        <v>4</v>
      </c>
      <c r="D41" s="278">
        <f>D4</f>
        <v>300</v>
      </c>
      <c r="E41" s="278"/>
      <c r="F41" s="278"/>
      <c r="G41" s="278"/>
      <c r="H41" s="278"/>
      <c r="I41" s="279"/>
      <c r="J41" s="85"/>
      <c r="K41" s="30"/>
      <c r="L41" s="30"/>
      <c r="M41" s="30"/>
    </row>
    <row r="42" spans="1:13" s="57" customFormat="1" ht="18">
      <c r="A42" s="30" t="s">
        <v>0</v>
      </c>
      <c r="B42" s="276" t="s">
        <v>43</v>
      </c>
      <c r="C42" s="30" t="s">
        <v>57</v>
      </c>
      <c r="D42" s="254"/>
      <c r="E42" s="254"/>
      <c r="F42" s="254"/>
      <c r="G42" s="254"/>
      <c r="H42" s="254"/>
      <c r="I42" s="255"/>
      <c r="J42" s="86"/>
      <c r="K42" s="76"/>
      <c r="L42" s="30"/>
      <c r="M42" s="30"/>
    </row>
    <row r="43" spans="1:13" s="57" customFormat="1" ht="18">
      <c r="A43" s="30" t="s">
        <v>1</v>
      </c>
      <c r="B43" s="277"/>
      <c r="C43" s="30" t="s">
        <v>58</v>
      </c>
      <c r="D43" s="254"/>
      <c r="E43" s="254"/>
      <c r="F43" s="254"/>
      <c r="G43" s="254"/>
      <c r="H43" s="254"/>
      <c r="I43" s="255"/>
      <c r="J43" s="86"/>
      <c r="K43" s="76"/>
      <c r="L43" s="30"/>
      <c r="M43" s="30"/>
    </row>
    <row r="44" spans="1:13" ht="17.25" customHeight="1">
      <c r="A44" s="6" t="s">
        <v>7</v>
      </c>
      <c r="B44" s="6"/>
      <c r="C44" s="82" t="s">
        <v>11</v>
      </c>
      <c r="D44" s="246">
        <f>D42*D43</f>
        <v>0</v>
      </c>
      <c r="E44" s="246"/>
      <c r="F44" s="246"/>
      <c r="G44" s="246"/>
      <c r="H44" s="246"/>
      <c r="I44" s="247"/>
      <c r="J44" s="86"/>
      <c r="K44" s="76"/>
      <c r="L44" s="3"/>
      <c r="M44" s="3"/>
    </row>
    <row r="45" spans="1:13" ht="18">
      <c r="A45" s="3" t="s">
        <v>14</v>
      </c>
      <c r="B45" s="251" t="s">
        <v>42</v>
      </c>
      <c r="C45" s="30" t="s">
        <v>9</v>
      </c>
      <c r="D45" s="254"/>
      <c r="E45" s="254"/>
      <c r="F45" s="254"/>
      <c r="G45" s="254"/>
      <c r="H45" s="254"/>
      <c r="I45" s="255"/>
      <c r="J45" s="87"/>
      <c r="K45" s="77"/>
      <c r="L45" s="3"/>
      <c r="M45" s="3"/>
    </row>
    <row r="46" spans="1:13" ht="18">
      <c r="A46" s="3" t="s">
        <v>2</v>
      </c>
      <c r="B46" s="252"/>
      <c r="C46" s="30" t="s">
        <v>164</v>
      </c>
      <c r="D46" s="256"/>
      <c r="E46" s="256"/>
      <c r="F46" s="256"/>
      <c r="G46" s="256"/>
      <c r="H46" s="256"/>
      <c r="I46" s="257"/>
      <c r="J46" s="84">
        <f>SUM(J41:J45)</f>
        <v>0</v>
      </c>
      <c r="K46" s="66">
        <f>SUM(K41:K45)</f>
        <v>0</v>
      </c>
      <c r="L46" s="66">
        <f>SUM(L41:L45)</f>
        <v>0</v>
      </c>
      <c r="M46" s="66">
        <f>SUM(M41:M45)</f>
        <v>0</v>
      </c>
    </row>
    <row r="47" spans="1:13" ht="29.4">
      <c r="A47" s="4" t="s">
        <v>3</v>
      </c>
      <c r="B47" s="253"/>
      <c r="C47" s="32" t="s">
        <v>5</v>
      </c>
      <c r="D47" s="258"/>
      <c r="E47" s="258"/>
      <c r="F47" s="258"/>
      <c r="G47" s="258"/>
      <c r="H47" s="258"/>
      <c r="I47" s="258"/>
      <c r="L47" s="88"/>
      <c r="M47" s="65" t="s">
        <v>66</v>
      </c>
    </row>
    <row r="48" spans="1:13" ht="19.5" customHeight="1">
      <c r="A48" s="259" t="s">
        <v>47</v>
      </c>
      <c r="B48" s="260"/>
      <c r="C48" s="261"/>
      <c r="D48" s="78" t="s">
        <v>48</v>
      </c>
      <c r="E48" s="78" t="s">
        <v>49</v>
      </c>
      <c r="F48" s="78" t="s">
        <v>50</v>
      </c>
      <c r="G48" s="78" t="s">
        <v>51</v>
      </c>
      <c r="H48" s="78" t="s">
        <v>52</v>
      </c>
      <c r="I48" s="78" t="s">
        <v>53</v>
      </c>
      <c r="L48" s="88" t="s">
        <v>69</v>
      </c>
      <c r="M48" s="106" t="e">
        <f>M46/L46</f>
        <v>#DIV/0!</v>
      </c>
    </row>
    <row r="49" spans="1:11" ht="73.95" customHeight="1">
      <c r="A49" s="262"/>
      <c r="B49" s="263"/>
      <c r="C49" s="264"/>
      <c r="D49" s="70" t="s">
        <v>29</v>
      </c>
      <c r="E49" s="71" t="s">
        <v>30</v>
      </c>
      <c r="F49" s="72" t="s">
        <v>31</v>
      </c>
      <c r="G49" s="73" t="s">
        <v>34</v>
      </c>
      <c r="H49" s="74" t="s">
        <v>33</v>
      </c>
      <c r="I49" s="75" t="s">
        <v>32</v>
      </c>
    </row>
    <row r="50" spans="1:11" ht="23.25" customHeight="1">
      <c r="A50" s="265" t="s">
        <v>46</v>
      </c>
      <c r="B50" s="266"/>
      <c r="C50" s="267"/>
      <c r="D50" s="208" t="s">
        <v>54</v>
      </c>
      <c r="E50" s="208"/>
      <c r="F50" s="208"/>
      <c r="G50" s="268" t="s">
        <v>55</v>
      </c>
      <c r="H50" s="268"/>
      <c r="I50" s="268"/>
    </row>
    <row r="51" spans="1:11" ht="17.399999999999999" customHeight="1">
      <c r="A51" s="4" t="s">
        <v>15</v>
      </c>
      <c r="B51" s="269" t="s">
        <v>8</v>
      </c>
      <c r="C51" s="18" t="s">
        <v>18</v>
      </c>
      <c r="D51" s="79">
        <f>D45*D46</f>
        <v>0</v>
      </c>
      <c r="E51" s="14"/>
      <c r="F51" s="14"/>
      <c r="G51" s="36"/>
      <c r="H51" s="24"/>
      <c r="I51" s="24"/>
      <c r="J51" s="272" t="s">
        <v>62</v>
      </c>
      <c r="K51" s="273"/>
    </row>
    <row r="52" spans="1:11" s="2" customFormat="1" ht="17.399999999999999" customHeight="1">
      <c r="A52" s="89" t="s">
        <v>15</v>
      </c>
      <c r="B52" s="270"/>
      <c r="C52" s="33" t="s">
        <v>19</v>
      </c>
      <c r="D52" s="23"/>
      <c r="E52" s="23"/>
      <c r="F52" s="23"/>
      <c r="G52" s="80">
        <f>D45*D46</f>
        <v>0</v>
      </c>
      <c r="H52" s="24"/>
      <c r="I52" s="24"/>
      <c r="J52" s="272"/>
      <c r="K52" s="273"/>
    </row>
    <row r="53" spans="1:11" ht="17.399999999999999" customHeight="1">
      <c r="A53" s="90" t="s">
        <v>15</v>
      </c>
      <c r="B53" s="270"/>
      <c r="C53" s="19" t="s">
        <v>20</v>
      </c>
      <c r="D53" s="15"/>
      <c r="E53" s="79">
        <f>D45*D46</f>
        <v>0</v>
      </c>
      <c r="F53" s="35"/>
      <c r="G53" s="36"/>
      <c r="H53" s="36"/>
      <c r="I53" s="36"/>
      <c r="J53" s="272"/>
      <c r="K53" s="273"/>
    </row>
    <row r="54" spans="1:11" ht="17.399999999999999" customHeight="1">
      <c r="A54" s="89" t="s">
        <v>15</v>
      </c>
      <c r="B54" s="270"/>
      <c r="C54" s="34" t="s">
        <v>21</v>
      </c>
      <c r="D54" s="15"/>
      <c r="E54" s="15"/>
      <c r="F54" s="15"/>
      <c r="G54" s="25"/>
      <c r="H54" s="80">
        <f>D45*D46</f>
        <v>0</v>
      </c>
      <c r="I54" s="36"/>
      <c r="J54" s="272"/>
      <c r="K54" s="273"/>
    </row>
    <row r="55" spans="1:11" ht="17.399999999999999" customHeight="1">
      <c r="A55" s="90" t="s">
        <v>15</v>
      </c>
      <c r="B55" s="270"/>
      <c r="C55" s="37" t="s">
        <v>26</v>
      </c>
      <c r="D55" s="41"/>
      <c r="E55" s="41"/>
      <c r="F55" s="79">
        <f>D45*D46</f>
        <v>0</v>
      </c>
      <c r="G55" s="36"/>
      <c r="H55" s="36"/>
      <c r="I55" s="36"/>
      <c r="J55" s="272"/>
      <c r="K55" s="273"/>
    </row>
    <row r="56" spans="1:11" ht="17.399999999999999" customHeight="1">
      <c r="A56" s="89" t="s">
        <v>15</v>
      </c>
      <c r="B56" s="271"/>
      <c r="C56" s="38" t="s">
        <v>27</v>
      </c>
      <c r="D56" s="41"/>
      <c r="E56" s="41"/>
      <c r="F56" s="41"/>
      <c r="G56" s="42"/>
      <c r="H56" s="42"/>
      <c r="I56" s="80">
        <f>D45*D46</f>
        <v>0</v>
      </c>
      <c r="J56" s="274" t="s">
        <v>63</v>
      </c>
      <c r="K56" s="275"/>
    </row>
    <row r="57" spans="1:11" ht="21.6" customHeight="1">
      <c r="A57" s="4" t="s">
        <v>16</v>
      </c>
      <c r="B57" s="269" t="s">
        <v>6</v>
      </c>
      <c r="C57" s="18" t="s">
        <v>22</v>
      </c>
      <c r="D57" s="9" t="e">
        <f>D47/D51</f>
        <v>#DIV/0!</v>
      </c>
      <c r="E57" s="17"/>
      <c r="F57" s="17"/>
      <c r="G57" s="27"/>
      <c r="H57" s="27"/>
      <c r="I57" s="27"/>
      <c r="J57" s="274"/>
      <c r="K57" s="275"/>
    </row>
    <row r="58" spans="1:11" ht="21.6" customHeight="1">
      <c r="A58" s="89" t="s">
        <v>16</v>
      </c>
      <c r="B58" s="270"/>
      <c r="C58" s="33" t="s">
        <v>23</v>
      </c>
      <c r="D58" s="9"/>
      <c r="E58" s="9"/>
      <c r="F58" s="9"/>
      <c r="G58" s="26" t="e">
        <f>D47/G52</f>
        <v>#DIV/0!</v>
      </c>
      <c r="H58" s="27"/>
      <c r="I58" s="27"/>
      <c r="J58" s="274"/>
      <c r="K58" s="275"/>
    </row>
    <row r="59" spans="1:11" ht="21.6" customHeight="1">
      <c r="A59" s="4" t="s">
        <v>16</v>
      </c>
      <c r="B59" s="270"/>
      <c r="C59" s="20" t="s">
        <v>24</v>
      </c>
      <c r="D59" s="10"/>
      <c r="E59" s="10" t="e">
        <f>D47/E53</f>
        <v>#DIV/0!</v>
      </c>
      <c r="F59" s="17"/>
      <c r="G59" s="27"/>
      <c r="H59" s="27"/>
      <c r="I59" s="27"/>
      <c r="J59" s="274"/>
      <c r="K59" s="275"/>
    </row>
    <row r="60" spans="1:11" ht="21.6" customHeight="1">
      <c r="A60" s="89" t="s">
        <v>16</v>
      </c>
      <c r="B60" s="270"/>
      <c r="C60" s="34" t="s">
        <v>24</v>
      </c>
      <c r="D60" s="10"/>
      <c r="E60" s="10"/>
      <c r="F60" s="10"/>
      <c r="G60" s="28"/>
      <c r="H60" s="28" t="e">
        <f>D47/H54</f>
        <v>#DIV/0!</v>
      </c>
      <c r="I60" s="27"/>
      <c r="J60" s="274"/>
      <c r="K60" s="275"/>
    </row>
    <row r="61" spans="1:11" ht="21.6" customHeight="1">
      <c r="A61" s="4" t="s">
        <v>16</v>
      </c>
      <c r="B61" s="270"/>
      <c r="C61" s="43" t="s">
        <v>26</v>
      </c>
      <c r="D61" s="44"/>
      <c r="E61" s="44"/>
      <c r="F61" s="44" t="e">
        <f>D47/F55</f>
        <v>#DIV/0!</v>
      </c>
      <c r="G61" s="27"/>
      <c r="H61" s="27"/>
      <c r="I61" s="27"/>
      <c r="J61" s="274"/>
      <c r="K61" s="275"/>
    </row>
    <row r="62" spans="1:11" ht="21.6" customHeight="1">
      <c r="A62" s="89" t="s">
        <v>16</v>
      </c>
      <c r="B62" s="271"/>
      <c r="C62" s="38" t="s">
        <v>25</v>
      </c>
      <c r="D62" s="44"/>
      <c r="E62" s="44"/>
      <c r="F62" s="44"/>
      <c r="G62" s="45"/>
      <c r="H62" s="45"/>
      <c r="I62" s="45" t="e">
        <f>D47/I56</f>
        <v>#DIV/0!</v>
      </c>
      <c r="J62" s="274"/>
      <c r="K62" s="275"/>
    </row>
    <row r="63" spans="1:11" ht="27.6" customHeight="1">
      <c r="A63" s="91" t="s">
        <v>13</v>
      </c>
      <c r="B63" s="248" t="s">
        <v>41</v>
      </c>
      <c r="C63" s="168" t="s">
        <v>114</v>
      </c>
      <c r="D63" s="54">
        <f>D42*D43*D41</f>
        <v>0</v>
      </c>
      <c r="E63" s="55">
        <f>D41*D42*D43</f>
        <v>0</v>
      </c>
      <c r="F63" s="55">
        <f>D41*D43*D42</f>
        <v>0</v>
      </c>
      <c r="G63" s="56">
        <f>D41*D42*D43</f>
        <v>0</v>
      </c>
      <c r="H63" s="56">
        <f>D41*D42*D43</f>
        <v>0</v>
      </c>
      <c r="I63" s="56">
        <f>D41*D42*D43</f>
        <v>0</v>
      </c>
    </row>
    <row r="64" spans="1:11" s="1" customFormat="1" ht="27.6" customHeight="1">
      <c r="A64" s="91" t="s">
        <v>17</v>
      </c>
      <c r="B64" s="249"/>
      <c r="C64" s="48" t="s">
        <v>38</v>
      </c>
      <c r="D64" s="5" t="e">
        <f>D44*D57</f>
        <v>#DIV/0!</v>
      </c>
      <c r="E64" s="8"/>
      <c r="F64" s="8"/>
      <c r="G64" s="27"/>
      <c r="H64" s="29"/>
      <c r="I64" s="29"/>
    </row>
    <row r="65" spans="1:13" s="1" customFormat="1" ht="27.6" customHeight="1">
      <c r="A65" s="92" t="s">
        <v>36</v>
      </c>
      <c r="B65" s="249"/>
      <c r="C65" s="49" t="s">
        <v>35</v>
      </c>
      <c r="D65" s="5"/>
      <c r="E65" s="5"/>
      <c r="F65" s="5"/>
      <c r="G65" s="26">
        <f>D44*D41</f>
        <v>0</v>
      </c>
      <c r="H65" s="29"/>
      <c r="I65" s="29"/>
    </row>
    <row r="66" spans="1:13" s="1" customFormat="1" ht="27.6" customHeight="1">
      <c r="A66" s="92" t="s">
        <v>40</v>
      </c>
      <c r="B66" s="249"/>
      <c r="C66" s="50" t="s">
        <v>37</v>
      </c>
      <c r="D66" s="7"/>
      <c r="E66" s="7" t="e">
        <f>E53*E59</f>
        <v>#DIV/0!</v>
      </c>
      <c r="F66" s="52"/>
      <c r="G66" s="27"/>
      <c r="H66" s="27"/>
      <c r="I66" s="27"/>
    </row>
    <row r="67" spans="1:13" s="1" customFormat="1" ht="27.6" customHeight="1">
      <c r="A67" s="91"/>
      <c r="B67" s="249"/>
      <c r="C67" s="51" t="s">
        <v>37</v>
      </c>
      <c r="D67" s="7"/>
      <c r="E67" s="7"/>
      <c r="F67" s="7"/>
      <c r="G67" s="28"/>
      <c r="H67" s="28">
        <f>H54*D41</f>
        <v>0</v>
      </c>
      <c r="I67" s="27"/>
    </row>
    <row r="68" spans="1:13" s="1" customFormat="1" ht="27.6" customHeight="1">
      <c r="A68" s="91" t="s">
        <v>17</v>
      </c>
      <c r="B68" s="249"/>
      <c r="C68" s="46" t="s">
        <v>28</v>
      </c>
      <c r="D68" s="47"/>
      <c r="E68" s="47"/>
      <c r="F68" s="47" t="e">
        <f>F55*F61</f>
        <v>#DIV/0!</v>
      </c>
      <c r="G68" s="29"/>
      <c r="H68" s="29"/>
      <c r="I68" s="29"/>
    </row>
    <row r="69" spans="1:13" s="1" customFormat="1" ht="21.6" customHeight="1">
      <c r="A69" s="91"/>
      <c r="B69" s="250"/>
      <c r="C69" s="38" t="s">
        <v>25</v>
      </c>
      <c r="D69" s="47"/>
      <c r="E69" s="47"/>
      <c r="F69" s="47"/>
      <c r="G69" s="45"/>
      <c r="H69" s="45"/>
      <c r="I69" s="45">
        <f>I56*D41</f>
        <v>0</v>
      </c>
    </row>
    <row r="70" spans="1:13" ht="27.6" customHeight="1">
      <c r="A70" s="3"/>
      <c r="B70" s="3"/>
      <c r="C70" s="60" t="s">
        <v>12</v>
      </c>
      <c r="D70" s="61" t="e">
        <f t="shared" ref="D70:I70" si="1">MIN(D63:D69)</f>
        <v>#DIV/0!</v>
      </c>
      <c r="E70" s="61" t="e">
        <f t="shared" si="1"/>
        <v>#DIV/0!</v>
      </c>
      <c r="F70" s="61" t="e">
        <f t="shared" si="1"/>
        <v>#DIV/0!</v>
      </c>
      <c r="G70" s="62">
        <f t="shared" si="1"/>
        <v>0</v>
      </c>
      <c r="H70" s="62">
        <f t="shared" si="1"/>
        <v>0</v>
      </c>
      <c r="I70" s="62">
        <f t="shared" si="1"/>
        <v>0</v>
      </c>
    </row>
    <row r="72" spans="1:13" ht="27.6" customHeight="1">
      <c r="C72" s="53" t="s">
        <v>39</v>
      </c>
      <c r="D72" s="63"/>
      <c r="E72" s="63"/>
      <c r="F72" s="64"/>
      <c r="G72" s="64"/>
      <c r="H72" s="64"/>
      <c r="I72" s="64"/>
      <c r="J72" s="241" t="s">
        <v>83</v>
      </c>
      <c r="K72" s="242"/>
      <c r="L72" s="242"/>
    </row>
    <row r="73" spans="1:13">
      <c r="A73" s="242" t="s">
        <v>59</v>
      </c>
      <c r="B73" s="242"/>
      <c r="F73"/>
      <c r="G73"/>
      <c r="H73"/>
      <c r="I73"/>
      <c r="J73" s="185"/>
      <c r="K73" s="185"/>
    </row>
    <row r="74" spans="1:13">
      <c r="J74" s="321"/>
      <c r="K74" s="322"/>
    </row>
    <row r="75" spans="1:13" ht="24.75" customHeight="1">
      <c r="D75" s="83" t="s">
        <v>87</v>
      </c>
      <c r="E75" s="81"/>
      <c r="F75" s="81"/>
      <c r="G75" s="81"/>
      <c r="H75" s="81"/>
      <c r="I75" s="81"/>
      <c r="J75" s="281" t="s">
        <v>67</v>
      </c>
      <c r="K75" s="281"/>
      <c r="L75" s="281"/>
      <c r="M75" s="281"/>
    </row>
    <row r="76" spans="1:13" ht="15" customHeight="1">
      <c r="A76" s="282" t="s">
        <v>56</v>
      </c>
      <c r="B76" s="282"/>
      <c r="C76" s="67" t="s">
        <v>61</v>
      </c>
      <c r="D76" t="s">
        <v>89</v>
      </c>
      <c r="J76" s="283" t="s">
        <v>71</v>
      </c>
      <c r="K76" s="283" t="s">
        <v>70</v>
      </c>
      <c r="L76" s="283" t="s">
        <v>68</v>
      </c>
      <c r="M76" s="237" t="s">
        <v>65</v>
      </c>
    </row>
    <row r="77" spans="1:13" ht="52.5" customHeight="1">
      <c r="A77" s="68" t="s">
        <v>60</v>
      </c>
      <c r="B77" s="68" t="s">
        <v>44</v>
      </c>
      <c r="C77" s="2"/>
      <c r="J77" s="284"/>
      <c r="K77" s="284"/>
      <c r="L77" s="284"/>
      <c r="M77" s="237"/>
    </row>
    <row r="78" spans="1:13" s="57" customFormat="1" ht="26.4" customHeight="1">
      <c r="A78" s="30">
        <v>1</v>
      </c>
      <c r="B78" s="58" t="s">
        <v>45</v>
      </c>
      <c r="C78" s="30" t="s">
        <v>4</v>
      </c>
      <c r="D78" s="278">
        <f>D4</f>
        <v>300</v>
      </c>
      <c r="E78" s="278"/>
      <c r="F78" s="278"/>
      <c r="G78" s="278"/>
      <c r="H78" s="278"/>
      <c r="I78" s="279"/>
      <c r="J78" s="85"/>
      <c r="K78" s="30"/>
      <c r="L78" s="30"/>
      <c r="M78" s="30"/>
    </row>
    <row r="79" spans="1:13" s="57" customFormat="1" ht="18">
      <c r="A79" s="30" t="s">
        <v>0</v>
      </c>
      <c r="B79" s="276" t="s">
        <v>43</v>
      </c>
      <c r="C79" s="30" t="s">
        <v>57</v>
      </c>
      <c r="D79" s="254"/>
      <c r="E79" s="254"/>
      <c r="F79" s="254"/>
      <c r="G79" s="254"/>
      <c r="H79" s="254"/>
      <c r="I79" s="255"/>
      <c r="J79" s="86"/>
      <c r="K79" s="76"/>
      <c r="L79" s="30"/>
      <c r="M79" s="30"/>
    </row>
    <row r="80" spans="1:13" s="57" customFormat="1" ht="18">
      <c r="A80" s="30" t="s">
        <v>1</v>
      </c>
      <c r="B80" s="277"/>
      <c r="C80" s="30" t="s">
        <v>58</v>
      </c>
      <c r="D80" s="254"/>
      <c r="E80" s="254"/>
      <c r="F80" s="254"/>
      <c r="G80" s="254"/>
      <c r="H80" s="254"/>
      <c r="I80" s="255"/>
      <c r="J80" s="86"/>
      <c r="K80" s="76"/>
      <c r="L80" s="30"/>
      <c r="M80" s="30"/>
    </row>
    <row r="81" spans="1:13" ht="17.25" customHeight="1">
      <c r="A81" s="6" t="s">
        <v>7</v>
      </c>
      <c r="B81" s="6"/>
      <c r="C81" s="82" t="s">
        <v>11</v>
      </c>
      <c r="D81" s="246">
        <f>D79*D80</f>
        <v>0</v>
      </c>
      <c r="E81" s="246"/>
      <c r="F81" s="246"/>
      <c r="G81" s="246"/>
      <c r="H81" s="246"/>
      <c r="I81" s="247"/>
      <c r="J81" s="86"/>
      <c r="K81" s="76"/>
      <c r="L81" s="3"/>
      <c r="M81" s="3"/>
    </row>
    <row r="82" spans="1:13" ht="18">
      <c r="A82" s="3" t="s">
        <v>14</v>
      </c>
      <c r="B82" s="251" t="s">
        <v>42</v>
      </c>
      <c r="C82" s="30" t="s">
        <v>9</v>
      </c>
      <c r="D82" s="254"/>
      <c r="E82" s="254"/>
      <c r="F82" s="254"/>
      <c r="G82" s="254"/>
      <c r="H82" s="254"/>
      <c r="I82" s="255"/>
      <c r="J82" s="87"/>
      <c r="K82" s="77"/>
      <c r="L82" s="3"/>
      <c r="M82" s="3"/>
    </row>
    <row r="83" spans="1:13" ht="18">
      <c r="A83" s="3" t="s">
        <v>2</v>
      </c>
      <c r="B83" s="252"/>
      <c r="C83" s="30" t="s">
        <v>164</v>
      </c>
      <c r="D83" s="256"/>
      <c r="E83" s="256"/>
      <c r="F83" s="256"/>
      <c r="G83" s="256"/>
      <c r="H83" s="256"/>
      <c r="I83" s="257"/>
      <c r="J83" s="84">
        <f>SUM(J78:J82)</f>
        <v>0</v>
      </c>
      <c r="K83" s="66">
        <f>SUM(K78:K82)</f>
        <v>0</v>
      </c>
      <c r="L83" s="66">
        <f>SUM(L78:L82)</f>
        <v>0</v>
      </c>
      <c r="M83" s="66">
        <f>SUM(M78:M82)</f>
        <v>0</v>
      </c>
    </row>
    <row r="84" spans="1:13" ht="29.4">
      <c r="A84" s="4" t="s">
        <v>3</v>
      </c>
      <c r="B84" s="253"/>
      <c r="C84" s="32" t="s">
        <v>5</v>
      </c>
      <c r="D84" s="258"/>
      <c r="E84" s="258"/>
      <c r="F84" s="258"/>
      <c r="G84" s="258"/>
      <c r="H84" s="258"/>
      <c r="I84" s="258"/>
      <c r="L84" s="88"/>
      <c r="M84" s="65" t="s">
        <v>66</v>
      </c>
    </row>
    <row r="85" spans="1:13" ht="19.5" customHeight="1">
      <c r="A85" s="259" t="s">
        <v>47</v>
      </c>
      <c r="B85" s="260"/>
      <c r="C85" s="261"/>
      <c r="D85" s="78" t="s">
        <v>48</v>
      </c>
      <c r="E85" s="78" t="s">
        <v>49</v>
      </c>
      <c r="F85" s="78" t="s">
        <v>50</v>
      </c>
      <c r="G85" s="78" t="s">
        <v>51</v>
      </c>
      <c r="H85" s="78" t="s">
        <v>52</v>
      </c>
      <c r="I85" s="78" t="s">
        <v>53</v>
      </c>
      <c r="L85" s="88" t="s">
        <v>69</v>
      </c>
      <c r="M85" s="106" t="e">
        <f>M83/L83</f>
        <v>#DIV/0!</v>
      </c>
    </row>
    <row r="86" spans="1:13" ht="73.95" customHeight="1">
      <c r="A86" s="262"/>
      <c r="B86" s="263"/>
      <c r="C86" s="264"/>
      <c r="D86" s="70" t="s">
        <v>29</v>
      </c>
      <c r="E86" s="71" t="s">
        <v>30</v>
      </c>
      <c r="F86" s="72" t="s">
        <v>31</v>
      </c>
      <c r="G86" s="73" t="s">
        <v>34</v>
      </c>
      <c r="H86" s="74" t="s">
        <v>33</v>
      </c>
      <c r="I86" s="75" t="s">
        <v>32</v>
      </c>
    </row>
    <row r="87" spans="1:13" ht="23.25" customHeight="1">
      <c r="A87" s="265" t="s">
        <v>46</v>
      </c>
      <c r="B87" s="266"/>
      <c r="C87" s="267"/>
      <c r="D87" s="208" t="s">
        <v>54</v>
      </c>
      <c r="E87" s="208"/>
      <c r="F87" s="208"/>
      <c r="G87" s="268" t="s">
        <v>55</v>
      </c>
      <c r="H87" s="268"/>
      <c r="I87" s="268"/>
    </row>
    <row r="88" spans="1:13" ht="17.399999999999999" customHeight="1">
      <c r="A88" s="4" t="s">
        <v>15</v>
      </c>
      <c r="B88" s="269" t="s">
        <v>8</v>
      </c>
      <c r="C88" s="18" t="s">
        <v>18</v>
      </c>
      <c r="D88" s="79">
        <f>D82*D83</f>
        <v>0</v>
      </c>
      <c r="E88" s="14"/>
      <c r="F88" s="14"/>
      <c r="G88" s="36"/>
      <c r="H88" s="24"/>
      <c r="I88" s="24"/>
      <c r="J88" s="272" t="s">
        <v>62</v>
      </c>
      <c r="K88" s="273"/>
    </row>
    <row r="89" spans="1:13" s="2" customFormat="1" ht="17.399999999999999" customHeight="1">
      <c r="A89" s="89" t="s">
        <v>15</v>
      </c>
      <c r="B89" s="270"/>
      <c r="C89" s="33" t="s">
        <v>19</v>
      </c>
      <c r="D89" s="23"/>
      <c r="E89" s="23"/>
      <c r="F89" s="23"/>
      <c r="G89" s="80">
        <f>D82*D83</f>
        <v>0</v>
      </c>
      <c r="H89" s="24"/>
      <c r="I89" s="24"/>
      <c r="J89" s="272"/>
      <c r="K89" s="273"/>
    </row>
    <row r="90" spans="1:13" ht="17.399999999999999" customHeight="1">
      <c r="A90" s="90" t="s">
        <v>15</v>
      </c>
      <c r="B90" s="270"/>
      <c r="C90" s="19" t="s">
        <v>20</v>
      </c>
      <c r="D90" s="15"/>
      <c r="E90" s="79">
        <f>D82*D83</f>
        <v>0</v>
      </c>
      <c r="F90" s="35"/>
      <c r="G90" s="36"/>
      <c r="H90" s="36"/>
      <c r="I90" s="36"/>
      <c r="J90" s="272"/>
      <c r="K90" s="273"/>
    </row>
    <row r="91" spans="1:13" ht="17.399999999999999" customHeight="1">
      <c r="A91" s="89" t="s">
        <v>15</v>
      </c>
      <c r="B91" s="270"/>
      <c r="C91" s="34" t="s">
        <v>21</v>
      </c>
      <c r="D91" s="15"/>
      <c r="E91" s="15"/>
      <c r="F91" s="15"/>
      <c r="G91" s="25"/>
      <c r="H91" s="80">
        <f>D82*D83</f>
        <v>0</v>
      </c>
      <c r="I91" s="36"/>
      <c r="J91" s="272"/>
      <c r="K91" s="273"/>
    </row>
    <row r="92" spans="1:13" ht="17.399999999999999" customHeight="1">
      <c r="A92" s="90" t="s">
        <v>15</v>
      </c>
      <c r="B92" s="270"/>
      <c r="C92" s="37" t="s">
        <v>26</v>
      </c>
      <c r="D92" s="41"/>
      <c r="E92" s="41"/>
      <c r="F92" s="79">
        <f>D82*D83</f>
        <v>0</v>
      </c>
      <c r="G92" s="36"/>
      <c r="H92" s="36"/>
      <c r="I92" s="36"/>
      <c r="J92" s="272"/>
      <c r="K92" s="273"/>
    </row>
    <row r="93" spans="1:13" ht="17.399999999999999" customHeight="1">
      <c r="A93" s="89" t="s">
        <v>15</v>
      </c>
      <c r="B93" s="271"/>
      <c r="C93" s="38" t="s">
        <v>27</v>
      </c>
      <c r="D93" s="41"/>
      <c r="E93" s="41"/>
      <c r="F93" s="41"/>
      <c r="G93" s="42"/>
      <c r="H93" s="42"/>
      <c r="I93" s="80">
        <f>D82*D83</f>
        <v>0</v>
      </c>
      <c r="J93" s="274" t="s">
        <v>63</v>
      </c>
      <c r="K93" s="275"/>
    </row>
    <row r="94" spans="1:13" ht="21.6" customHeight="1">
      <c r="A94" s="4" t="s">
        <v>16</v>
      </c>
      <c r="B94" s="269" t="s">
        <v>6</v>
      </c>
      <c r="C94" s="18" t="s">
        <v>22</v>
      </c>
      <c r="D94" s="9" t="e">
        <f>D84/D88</f>
        <v>#DIV/0!</v>
      </c>
      <c r="E94" s="17"/>
      <c r="F94" s="17"/>
      <c r="G94" s="27"/>
      <c r="H94" s="27"/>
      <c r="I94" s="27"/>
      <c r="J94" s="274"/>
      <c r="K94" s="275"/>
    </row>
    <row r="95" spans="1:13" ht="21.6" customHeight="1">
      <c r="A95" s="89" t="s">
        <v>16</v>
      </c>
      <c r="B95" s="270"/>
      <c r="C95" s="33" t="s">
        <v>23</v>
      </c>
      <c r="D95" s="9"/>
      <c r="E95" s="9"/>
      <c r="F95" s="9"/>
      <c r="G95" s="26" t="e">
        <f>D84/G89</f>
        <v>#DIV/0!</v>
      </c>
      <c r="H95" s="27"/>
      <c r="I95" s="27"/>
      <c r="J95" s="274"/>
      <c r="K95" s="275"/>
    </row>
    <row r="96" spans="1:13" ht="21.6" customHeight="1">
      <c r="A96" s="4" t="s">
        <v>16</v>
      </c>
      <c r="B96" s="270"/>
      <c r="C96" s="20" t="s">
        <v>24</v>
      </c>
      <c r="D96" s="10"/>
      <c r="E96" s="10" t="e">
        <f>D84/E90</f>
        <v>#DIV/0!</v>
      </c>
      <c r="F96" s="17"/>
      <c r="G96" s="27"/>
      <c r="H96" s="27"/>
      <c r="I96" s="27"/>
      <c r="J96" s="274"/>
      <c r="K96" s="275"/>
    </row>
    <row r="97" spans="1:13" ht="21.6" customHeight="1">
      <c r="A97" s="89" t="s">
        <v>16</v>
      </c>
      <c r="B97" s="270"/>
      <c r="C97" s="34" t="s">
        <v>24</v>
      </c>
      <c r="D97" s="10"/>
      <c r="E97" s="10"/>
      <c r="F97" s="10"/>
      <c r="G97" s="28"/>
      <c r="H97" s="28" t="e">
        <f>D84/H91</f>
        <v>#DIV/0!</v>
      </c>
      <c r="I97" s="27"/>
      <c r="J97" s="274"/>
      <c r="K97" s="275"/>
    </row>
    <row r="98" spans="1:13" ht="21.6" customHeight="1">
      <c r="A98" s="4" t="s">
        <v>16</v>
      </c>
      <c r="B98" s="270"/>
      <c r="C98" s="43" t="s">
        <v>26</v>
      </c>
      <c r="D98" s="44"/>
      <c r="E98" s="44"/>
      <c r="F98" s="44" t="e">
        <f>D84/F92</f>
        <v>#DIV/0!</v>
      </c>
      <c r="G98" s="27"/>
      <c r="H98" s="27"/>
      <c r="I98" s="27"/>
      <c r="J98" s="274"/>
      <c r="K98" s="275"/>
    </row>
    <row r="99" spans="1:13" ht="21.6" customHeight="1">
      <c r="A99" s="89" t="s">
        <v>16</v>
      </c>
      <c r="B99" s="271"/>
      <c r="C99" s="38" t="s">
        <v>25</v>
      </c>
      <c r="D99" s="44"/>
      <c r="E99" s="44"/>
      <c r="F99" s="44"/>
      <c r="G99" s="45"/>
      <c r="H99" s="45"/>
      <c r="I99" s="45" t="e">
        <f>D84/I93</f>
        <v>#DIV/0!</v>
      </c>
      <c r="J99" s="274"/>
      <c r="K99" s="275"/>
    </row>
    <row r="100" spans="1:13" ht="27.6" customHeight="1">
      <c r="A100" s="91" t="s">
        <v>13</v>
      </c>
      <c r="B100" s="248" t="s">
        <v>41</v>
      </c>
      <c r="C100" s="168" t="s">
        <v>114</v>
      </c>
      <c r="D100" s="54">
        <f>D79*D80*D78</f>
        <v>0</v>
      </c>
      <c r="E100" s="55">
        <f>D78*D79*D80</f>
        <v>0</v>
      </c>
      <c r="F100" s="55">
        <f>D78*D80*D79</f>
        <v>0</v>
      </c>
      <c r="G100" s="56">
        <f>D78*D79*D80</f>
        <v>0</v>
      </c>
      <c r="H100" s="56">
        <f>D78*D79*D80</f>
        <v>0</v>
      </c>
      <c r="I100" s="56">
        <f>D78*D79*D80</f>
        <v>0</v>
      </c>
    </row>
    <row r="101" spans="1:13" s="1" customFormat="1" ht="27.6" customHeight="1">
      <c r="A101" s="91" t="s">
        <v>17</v>
      </c>
      <c r="B101" s="249"/>
      <c r="C101" s="48" t="s">
        <v>38</v>
      </c>
      <c r="D101" s="5" t="e">
        <f>D81*D94</f>
        <v>#DIV/0!</v>
      </c>
      <c r="E101" s="8"/>
      <c r="F101" s="8"/>
      <c r="G101" s="27"/>
      <c r="H101" s="29"/>
      <c r="I101" s="29"/>
    </row>
    <row r="102" spans="1:13" s="1" customFormat="1" ht="27.6" customHeight="1">
      <c r="A102" s="92" t="s">
        <v>36</v>
      </c>
      <c r="B102" s="249"/>
      <c r="C102" s="49" t="s">
        <v>35</v>
      </c>
      <c r="D102" s="5"/>
      <c r="E102" s="5"/>
      <c r="F102" s="5"/>
      <c r="G102" s="26">
        <f>D81*D78</f>
        <v>0</v>
      </c>
      <c r="H102" s="29"/>
      <c r="I102" s="29"/>
    </row>
    <row r="103" spans="1:13" s="1" customFormat="1" ht="27.6" customHeight="1">
      <c r="A103" s="92" t="s">
        <v>40</v>
      </c>
      <c r="B103" s="249"/>
      <c r="C103" s="50" t="s">
        <v>37</v>
      </c>
      <c r="D103" s="7"/>
      <c r="E103" s="7" t="e">
        <f>E90*E96</f>
        <v>#DIV/0!</v>
      </c>
      <c r="F103" s="52"/>
      <c r="G103" s="27"/>
      <c r="H103" s="27"/>
      <c r="I103" s="27"/>
    </row>
    <row r="104" spans="1:13" s="1" customFormat="1" ht="27.6" customHeight="1">
      <c r="A104" s="91"/>
      <c r="B104" s="249"/>
      <c r="C104" s="51" t="s">
        <v>37</v>
      </c>
      <c r="D104" s="7"/>
      <c r="E104" s="7"/>
      <c r="F104" s="7"/>
      <c r="G104" s="28"/>
      <c r="H104" s="28">
        <f>H91*D78</f>
        <v>0</v>
      </c>
      <c r="I104" s="27"/>
    </row>
    <row r="105" spans="1:13" s="1" customFormat="1" ht="27.6" customHeight="1">
      <c r="A105" s="91" t="s">
        <v>17</v>
      </c>
      <c r="B105" s="249"/>
      <c r="C105" s="46" t="s">
        <v>28</v>
      </c>
      <c r="D105" s="47"/>
      <c r="E105" s="47"/>
      <c r="F105" s="47" t="e">
        <f>F92*F98</f>
        <v>#DIV/0!</v>
      </c>
      <c r="G105" s="29"/>
      <c r="H105" s="29"/>
      <c r="I105" s="29"/>
    </row>
    <row r="106" spans="1:13" s="1" customFormat="1" ht="21.6" customHeight="1">
      <c r="A106" s="91"/>
      <c r="B106" s="250"/>
      <c r="C106" s="38" t="s">
        <v>25</v>
      </c>
      <c r="D106" s="47"/>
      <c r="E106" s="47"/>
      <c r="F106" s="47"/>
      <c r="G106" s="45"/>
      <c r="H106" s="45"/>
      <c r="I106" s="45">
        <f>I93*D78</f>
        <v>0</v>
      </c>
    </row>
    <row r="107" spans="1:13" ht="27.6" customHeight="1">
      <c r="A107" s="3"/>
      <c r="B107" s="3"/>
      <c r="C107" s="60" t="s">
        <v>12</v>
      </c>
      <c r="D107" s="61" t="e">
        <f t="shared" ref="D107:I107" si="2">MIN(D100:D106)</f>
        <v>#DIV/0!</v>
      </c>
      <c r="E107" s="61" t="e">
        <f t="shared" si="2"/>
        <v>#DIV/0!</v>
      </c>
      <c r="F107" s="61" t="e">
        <f t="shared" si="2"/>
        <v>#DIV/0!</v>
      </c>
      <c r="G107" s="62">
        <f t="shared" si="2"/>
        <v>0</v>
      </c>
      <c r="H107" s="62">
        <f t="shared" si="2"/>
        <v>0</v>
      </c>
      <c r="I107" s="62">
        <f t="shared" si="2"/>
        <v>0</v>
      </c>
    </row>
    <row r="109" spans="1:13" ht="27.6" customHeight="1">
      <c r="C109" s="53" t="s">
        <v>39</v>
      </c>
      <c r="D109" s="63"/>
      <c r="E109" s="63"/>
      <c r="F109" s="64"/>
      <c r="G109" s="64"/>
      <c r="H109" s="64"/>
      <c r="I109" s="64"/>
      <c r="J109" s="241" t="s">
        <v>83</v>
      </c>
      <c r="K109" s="242"/>
      <c r="L109" s="242"/>
    </row>
    <row r="110" spans="1:13">
      <c r="A110" s="242" t="s">
        <v>59</v>
      </c>
      <c r="B110" s="242"/>
      <c r="F110"/>
      <c r="G110"/>
      <c r="H110"/>
      <c r="I110"/>
      <c r="J110" s="185"/>
      <c r="K110" s="185"/>
    </row>
    <row r="111" spans="1:13">
      <c r="J111" s="321"/>
      <c r="K111" s="322"/>
    </row>
    <row r="112" spans="1:13" ht="24.75" customHeight="1">
      <c r="D112" s="83" t="s">
        <v>87</v>
      </c>
      <c r="E112" s="81"/>
      <c r="F112" s="81"/>
      <c r="G112" s="81"/>
      <c r="H112" s="81"/>
      <c r="I112" s="81"/>
      <c r="J112" s="281" t="s">
        <v>67</v>
      </c>
      <c r="K112" s="281"/>
      <c r="L112" s="281"/>
      <c r="M112" s="281"/>
    </row>
    <row r="113" spans="1:13" ht="15" customHeight="1">
      <c r="A113" s="282" t="s">
        <v>56</v>
      </c>
      <c r="B113" s="282"/>
      <c r="C113" s="67" t="s">
        <v>61</v>
      </c>
      <c r="D113" t="s">
        <v>90</v>
      </c>
      <c r="J113" s="283" t="s">
        <v>71</v>
      </c>
      <c r="K113" s="283" t="s">
        <v>70</v>
      </c>
      <c r="L113" s="283" t="s">
        <v>68</v>
      </c>
      <c r="M113" s="237" t="s">
        <v>65</v>
      </c>
    </row>
    <row r="114" spans="1:13" ht="52.5" customHeight="1">
      <c r="A114" s="68" t="s">
        <v>60</v>
      </c>
      <c r="B114" s="68" t="s">
        <v>44</v>
      </c>
      <c r="C114" s="2"/>
      <c r="J114" s="284"/>
      <c r="K114" s="284"/>
      <c r="L114" s="284"/>
      <c r="M114" s="237"/>
    </row>
    <row r="115" spans="1:13" s="57" customFormat="1" ht="26.4" customHeight="1">
      <c r="A115" s="30">
        <v>1</v>
      </c>
      <c r="B115" s="58" t="s">
        <v>45</v>
      </c>
      <c r="C115" s="30" t="s">
        <v>4</v>
      </c>
      <c r="D115" s="278">
        <f>D4</f>
        <v>300</v>
      </c>
      <c r="E115" s="278"/>
      <c r="F115" s="278"/>
      <c r="G115" s="278"/>
      <c r="H115" s="278"/>
      <c r="I115" s="279"/>
      <c r="J115" s="85"/>
      <c r="K115" s="30"/>
      <c r="L115" s="30"/>
      <c r="M115" s="30"/>
    </row>
    <row r="116" spans="1:13" s="57" customFormat="1" ht="18">
      <c r="A116" s="30" t="s">
        <v>0</v>
      </c>
      <c r="B116" s="276" t="s">
        <v>43</v>
      </c>
      <c r="C116" s="30" t="s">
        <v>57</v>
      </c>
      <c r="D116" s="254"/>
      <c r="E116" s="254"/>
      <c r="F116" s="254"/>
      <c r="G116" s="254"/>
      <c r="H116" s="254"/>
      <c r="I116" s="255"/>
      <c r="J116" s="86"/>
      <c r="K116" s="76"/>
      <c r="L116" s="30"/>
      <c r="M116" s="30"/>
    </row>
    <row r="117" spans="1:13" s="57" customFormat="1" ht="18">
      <c r="A117" s="30" t="s">
        <v>1</v>
      </c>
      <c r="B117" s="277"/>
      <c r="C117" s="30" t="s">
        <v>58</v>
      </c>
      <c r="D117" s="254"/>
      <c r="E117" s="254"/>
      <c r="F117" s="254"/>
      <c r="G117" s="254"/>
      <c r="H117" s="254"/>
      <c r="I117" s="255"/>
      <c r="J117" s="86"/>
      <c r="K117" s="76"/>
      <c r="L117" s="30"/>
      <c r="M117" s="30"/>
    </row>
    <row r="118" spans="1:13" ht="17.25" customHeight="1">
      <c r="A118" s="6" t="s">
        <v>7</v>
      </c>
      <c r="B118" s="6"/>
      <c r="C118" s="82" t="s">
        <v>11</v>
      </c>
      <c r="D118" s="246">
        <f>D116*D117</f>
        <v>0</v>
      </c>
      <c r="E118" s="246"/>
      <c r="F118" s="246"/>
      <c r="G118" s="246"/>
      <c r="H118" s="246"/>
      <c r="I118" s="247"/>
      <c r="J118" s="86"/>
      <c r="K118" s="76"/>
      <c r="L118" s="3"/>
      <c r="M118" s="3"/>
    </row>
    <row r="119" spans="1:13" ht="18">
      <c r="A119" s="3" t="s">
        <v>14</v>
      </c>
      <c r="B119" s="251" t="s">
        <v>42</v>
      </c>
      <c r="C119" s="30" t="s">
        <v>9</v>
      </c>
      <c r="D119" s="254"/>
      <c r="E119" s="254"/>
      <c r="F119" s="254"/>
      <c r="G119" s="254"/>
      <c r="H119" s="254"/>
      <c r="I119" s="255"/>
      <c r="J119" s="87"/>
      <c r="K119" s="77"/>
      <c r="L119" s="3"/>
      <c r="M119" s="3"/>
    </row>
    <row r="120" spans="1:13" ht="18">
      <c r="A120" s="3" t="s">
        <v>2</v>
      </c>
      <c r="B120" s="252"/>
      <c r="C120" s="30" t="s">
        <v>164</v>
      </c>
      <c r="D120" s="256"/>
      <c r="E120" s="256"/>
      <c r="F120" s="256"/>
      <c r="G120" s="256"/>
      <c r="H120" s="256"/>
      <c r="I120" s="257"/>
      <c r="J120" s="84">
        <f>SUM(J115:J119)</f>
        <v>0</v>
      </c>
      <c r="K120" s="66">
        <f>SUM(K115:K119)</f>
        <v>0</v>
      </c>
      <c r="L120" s="66">
        <f>SUM(L115:L119)</f>
        <v>0</v>
      </c>
      <c r="M120" s="66">
        <f>SUM(M115:M119)</f>
        <v>0</v>
      </c>
    </row>
    <row r="121" spans="1:13" ht="29.4">
      <c r="A121" s="4" t="s">
        <v>3</v>
      </c>
      <c r="B121" s="253"/>
      <c r="C121" s="32" t="s">
        <v>5</v>
      </c>
      <c r="D121" s="258"/>
      <c r="E121" s="258"/>
      <c r="F121" s="258"/>
      <c r="G121" s="258"/>
      <c r="H121" s="258"/>
      <c r="I121" s="258"/>
      <c r="L121" s="88"/>
      <c r="M121" s="65" t="s">
        <v>66</v>
      </c>
    </row>
    <row r="122" spans="1:13" ht="19.5" customHeight="1">
      <c r="A122" s="259" t="s">
        <v>47</v>
      </c>
      <c r="B122" s="260"/>
      <c r="C122" s="261"/>
      <c r="D122" s="78" t="s">
        <v>48</v>
      </c>
      <c r="E122" s="78" t="s">
        <v>49</v>
      </c>
      <c r="F122" s="78" t="s">
        <v>50</v>
      </c>
      <c r="G122" s="78" t="s">
        <v>51</v>
      </c>
      <c r="H122" s="78" t="s">
        <v>52</v>
      </c>
      <c r="I122" s="78" t="s">
        <v>53</v>
      </c>
      <c r="L122" s="88" t="s">
        <v>69</v>
      </c>
      <c r="M122" s="106" t="e">
        <f>M120/L120</f>
        <v>#DIV/0!</v>
      </c>
    </row>
    <row r="123" spans="1:13" ht="73.95" customHeight="1">
      <c r="A123" s="262"/>
      <c r="B123" s="263"/>
      <c r="C123" s="264"/>
      <c r="D123" s="70" t="s">
        <v>29</v>
      </c>
      <c r="E123" s="71" t="s">
        <v>30</v>
      </c>
      <c r="F123" s="72" t="s">
        <v>31</v>
      </c>
      <c r="G123" s="73" t="s">
        <v>34</v>
      </c>
      <c r="H123" s="74" t="s">
        <v>33</v>
      </c>
      <c r="I123" s="75" t="s">
        <v>32</v>
      </c>
    </row>
    <row r="124" spans="1:13" ht="23.25" customHeight="1">
      <c r="A124" s="265" t="s">
        <v>46</v>
      </c>
      <c r="B124" s="266"/>
      <c r="C124" s="267"/>
      <c r="D124" s="208" t="s">
        <v>54</v>
      </c>
      <c r="E124" s="208"/>
      <c r="F124" s="208"/>
      <c r="G124" s="268" t="s">
        <v>55</v>
      </c>
      <c r="H124" s="268"/>
      <c r="I124" s="268"/>
    </row>
    <row r="125" spans="1:13" ht="17.399999999999999" customHeight="1">
      <c r="A125" s="4" t="s">
        <v>15</v>
      </c>
      <c r="B125" s="269" t="s">
        <v>8</v>
      </c>
      <c r="C125" s="18" t="s">
        <v>18</v>
      </c>
      <c r="D125" s="79">
        <f>D119*D120</f>
        <v>0</v>
      </c>
      <c r="E125" s="14"/>
      <c r="F125" s="14"/>
      <c r="G125" s="36"/>
      <c r="H125" s="24"/>
      <c r="I125" s="24"/>
      <c r="J125" s="272" t="s">
        <v>62</v>
      </c>
      <c r="K125" s="273"/>
    </row>
    <row r="126" spans="1:13" s="2" customFormat="1" ht="17.399999999999999" customHeight="1">
      <c r="A126" s="89" t="s">
        <v>15</v>
      </c>
      <c r="B126" s="270"/>
      <c r="C126" s="33" t="s">
        <v>19</v>
      </c>
      <c r="D126" s="23"/>
      <c r="E126" s="23"/>
      <c r="F126" s="23"/>
      <c r="G126" s="80">
        <f>D119*D120</f>
        <v>0</v>
      </c>
      <c r="H126" s="24"/>
      <c r="I126" s="24"/>
      <c r="J126" s="272"/>
      <c r="K126" s="273"/>
    </row>
    <row r="127" spans="1:13" ht="17.399999999999999" customHeight="1">
      <c r="A127" s="90" t="s">
        <v>15</v>
      </c>
      <c r="B127" s="270"/>
      <c r="C127" s="19" t="s">
        <v>20</v>
      </c>
      <c r="D127" s="15"/>
      <c r="E127" s="79">
        <f>D119*D120</f>
        <v>0</v>
      </c>
      <c r="F127" s="35"/>
      <c r="G127" s="36"/>
      <c r="H127" s="36"/>
      <c r="I127" s="36"/>
      <c r="J127" s="272"/>
      <c r="K127" s="273"/>
    </row>
    <row r="128" spans="1:13" ht="17.399999999999999" customHeight="1">
      <c r="A128" s="89" t="s">
        <v>15</v>
      </c>
      <c r="B128" s="270"/>
      <c r="C128" s="34" t="s">
        <v>21</v>
      </c>
      <c r="D128" s="15"/>
      <c r="E128" s="15"/>
      <c r="F128" s="15"/>
      <c r="G128" s="25"/>
      <c r="H128" s="80">
        <f>D119*D120</f>
        <v>0</v>
      </c>
      <c r="I128" s="36"/>
      <c r="J128" s="272"/>
      <c r="K128" s="273"/>
    </row>
    <row r="129" spans="1:11" ht="17.399999999999999" customHeight="1">
      <c r="A129" s="90" t="s">
        <v>15</v>
      </c>
      <c r="B129" s="270"/>
      <c r="C129" s="37" t="s">
        <v>26</v>
      </c>
      <c r="D129" s="41"/>
      <c r="E129" s="41"/>
      <c r="F129" s="79">
        <f>D119*D120</f>
        <v>0</v>
      </c>
      <c r="G129" s="36"/>
      <c r="H129" s="36"/>
      <c r="I129" s="36"/>
      <c r="J129" s="272"/>
      <c r="K129" s="273"/>
    </row>
    <row r="130" spans="1:11" ht="17.399999999999999" customHeight="1">
      <c r="A130" s="89" t="s">
        <v>15</v>
      </c>
      <c r="B130" s="271"/>
      <c r="C130" s="38" t="s">
        <v>27</v>
      </c>
      <c r="D130" s="41"/>
      <c r="E130" s="41"/>
      <c r="F130" s="41"/>
      <c r="G130" s="42"/>
      <c r="H130" s="42"/>
      <c r="I130" s="80">
        <f>D119*D120</f>
        <v>0</v>
      </c>
      <c r="J130" s="274" t="s">
        <v>63</v>
      </c>
      <c r="K130" s="275"/>
    </row>
    <row r="131" spans="1:11" ht="21.6" customHeight="1">
      <c r="A131" s="4" t="s">
        <v>16</v>
      </c>
      <c r="B131" s="269" t="s">
        <v>6</v>
      </c>
      <c r="C131" s="18" t="s">
        <v>22</v>
      </c>
      <c r="D131" s="9" t="e">
        <f>D121/D125</f>
        <v>#DIV/0!</v>
      </c>
      <c r="E131" s="17"/>
      <c r="F131" s="17"/>
      <c r="G131" s="27"/>
      <c r="H131" s="27"/>
      <c r="I131" s="27"/>
      <c r="J131" s="274"/>
      <c r="K131" s="275"/>
    </row>
    <row r="132" spans="1:11" ht="21.6" customHeight="1">
      <c r="A132" s="89" t="s">
        <v>16</v>
      </c>
      <c r="B132" s="270"/>
      <c r="C132" s="33" t="s">
        <v>23</v>
      </c>
      <c r="D132" s="9"/>
      <c r="E132" s="9"/>
      <c r="F132" s="9"/>
      <c r="G132" s="26" t="e">
        <f>D121/G126</f>
        <v>#DIV/0!</v>
      </c>
      <c r="H132" s="27"/>
      <c r="I132" s="27"/>
      <c r="J132" s="274"/>
      <c r="K132" s="275"/>
    </row>
    <row r="133" spans="1:11" ht="21.6" customHeight="1">
      <c r="A133" s="4" t="s">
        <v>16</v>
      </c>
      <c r="B133" s="270"/>
      <c r="C133" s="20" t="s">
        <v>24</v>
      </c>
      <c r="D133" s="10"/>
      <c r="E133" s="10" t="e">
        <f>D121/E127</f>
        <v>#DIV/0!</v>
      </c>
      <c r="F133" s="17"/>
      <c r="G133" s="27"/>
      <c r="H133" s="27"/>
      <c r="I133" s="27"/>
      <c r="J133" s="274"/>
      <c r="K133" s="275"/>
    </row>
    <row r="134" spans="1:11" ht="21.6" customHeight="1">
      <c r="A134" s="89" t="s">
        <v>16</v>
      </c>
      <c r="B134" s="270"/>
      <c r="C134" s="34" t="s">
        <v>24</v>
      </c>
      <c r="D134" s="10"/>
      <c r="E134" s="10"/>
      <c r="F134" s="10"/>
      <c r="G134" s="28"/>
      <c r="H134" s="28" t="e">
        <f>D121/H128</f>
        <v>#DIV/0!</v>
      </c>
      <c r="I134" s="27"/>
      <c r="J134" s="274"/>
      <c r="K134" s="275"/>
    </row>
    <row r="135" spans="1:11" ht="21.6" customHeight="1">
      <c r="A135" s="4" t="s">
        <v>16</v>
      </c>
      <c r="B135" s="270"/>
      <c r="C135" s="43" t="s">
        <v>26</v>
      </c>
      <c r="D135" s="44"/>
      <c r="E135" s="44"/>
      <c r="F135" s="44" t="e">
        <f>D121/F129</f>
        <v>#DIV/0!</v>
      </c>
      <c r="G135" s="27"/>
      <c r="H135" s="27"/>
      <c r="I135" s="27"/>
      <c r="J135" s="274"/>
      <c r="K135" s="275"/>
    </row>
    <row r="136" spans="1:11" ht="21.6" customHeight="1">
      <c r="A136" s="89" t="s">
        <v>16</v>
      </c>
      <c r="B136" s="271"/>
      <c r="C136" s="38" t="s">
        <v>25</v>
      </c>
      <c r="D136" s="44"/>
      <c r="E136" s="44"/>
      <c r="F136" s="44"/>
      <c r="G136" s="45"/>
      <c r="H136" s="45"/>
      <c r="I136" s="45" t="e">
        <f>D121/I130</f>
        <v>#DIV/0!</v>
      </c>
      <c r="J136" s="274"/>
      <c r="K136" s="275"/>
    </row>
    <row r="137" spans="1:11" ht="27.6" customHeight="1">
      <c r="A137" s="91" t="s">
        <v>13</v>
      </c>
      <c r="B137" s="248" t="s">
        <v>41</v>
      </c>
      <c r="C137" s="168" t="s">
        <v>114</v>
      </c>
      <c r="D137" s="54">
        <f>D116*D117*D115</f>
        <v>0</v>
      </c>
      <c r="E137" s="55">
        <f>D115*D116*D117</f>
        <v>0</v>
      </c>
      <c r="F137" s="55">
        <f>D115*D117*D116</f>
        <v>0</v>
      </c>
      <c r="G137" s="56">
        <f>D115*D116*D117</f>
        <v>0</v>
      </c>
      <c r="H137" s="56">
        <f>D115*D116*D117</f>
        <v>0</v>
      </c>
      <c r="I137" s="56">
        <f>D115*D116*D117</f>
        <v>0</v>
      </c>
    </row>
    <row r="138" spans="1:11" s="1" customFormat="1" ht="27.6" customHeight="1">
      <c r="A138" s="91" t="s">
        <v>17</v>
      </c>
      <c r="B138" s="249"/>
      <c r="C138" s="48" t="s">
        <v>38</v>
      </c>
      <c r="D138" s="5" t="e">
        <f>D118*D131</f>
        <v>#DIV/0!</v>
      </c>
      <c r="E138" s="8"/>
      <c r="F138" s="8"/>
      <c r="G138" s="27"/>
      <c r="H138" s="29"/>
      <c r="I138" s="29"/>
    </row>
    <row r="139" spans="1:11" s="1" customFormat="1" ht="27.6" customHeight="1">
      <c r="A139" s="92" t="s">
        <v>36</v>
      </c>
      <c r="B139" s="249"/>
      <c r="C139" s="49" t="s">
        <v>35</v>
      </c>
      <c r="D139" s="5"/>
      <c r="E139" s="5"/>
      <c r="F139" s="5"/>
      <c r="G139" s="26">
        <f>D118*D115</f>
        <v>0</v>
      </c>
      <c r="H139" s="29"/>
      <c r="I139" s="29"/>
    </row>
    <row r="140" spans="1:11" s="1" customFormat="1" ht="27.6" customHeight="1">
      <c r="A140" s="92" t="s">
        <v>40</v>
      </c>
      <c r="B140" s="249"/>
      <c r="C140" s="50" t="s">
        <v>37</v>
      </c>
      <c r="D140" s="7"/>
      <c r="E140" s="7" t="e">
        <f>E127*E133</f>
        <v>#DIV/0!</v>
      </c>
      <c r="F140" s="52"/>
      <c r="G140" s="27"/>
      <c r="H140" s="27"/>
      <c r="I140" s="27"/>
    </row>
    <row r="141" spans="1:11" s="1" customFormat="1" ht="27.6" customHeight="1">
      <c r="A141" s="91"/>
      <c r="B141" s="249"/>
      <c r="C141" s="51" t="s">
        <v>37</v>
      </c>
      <c r="D141" s="7"/>
      <c r="E141" s="7"/>
      <c r="F141" s="7"/>
      <c r="G141" s="28"/>
      <c r="H141" s="28">
        <f>H128*D115</f>
        <v>0</v>
      </c>
      <c r="I141" s="27"/>
    </row>
    <row r="142" spans="1:11" s="1" customFormat="1" ht="27.6" customHeight="1">
      <c r="A142" s="91" t="s">
        <v>17</v>
      </c>
      <c r="B142" s="249"/>
      <c r="C142" s="46" t="s">
        <v>28</v>
      </c>
      <c r="D142" s="47"/>
      <c r="E142" s="47"/>
      <c r="F142" s="47" t="e">
        <f>F129*F135</f>
        <v>#DIV/0!</v>
      </c>
      <c r="G142" s="29"/>
      <c r="H142" s="29"/>
      <c r="I142" s="29"/>
    </row>
    <row r="143" spans="1:11" s="1" customFormat="1" ht="21.6" customHeight="1">
      <c r="A143" s="91"/>
      <c r="B143" s="250"/>
      <c r="C143" s="38" t="s">
        <v>25</v>
      </c>
      <c r="D143" s="47"/>
      <c r="E143" s="47"/>
      <c r="F143" s="47"/>
      <c r="G143" s="45"/>
      <c r="H143" s="45"/>
      <c r="I143" s="45">
        <f>I130*D115</f>
        <v>0</v>
      </c>
    </row>
    <row r="144" spans="1:11" ht="27.6" customHeight="1">
      <c r="A144" s="3"/>
      <c r="B144" s="3"/>
      <c r="C144" s="60" t="s">
        <v>12</v>
      </c>
      <c r="D144" s="61" t="e">
        <f t="shared" ref="D144:I144" si="3">MIN(D137:D143)</f>
        <v>#DIV/0!</v>
      </c>
      <c r="E144" s="61" t="e">
        <f t="shared" si="3"/>
        <v>#DIV/0!</v>
      </c>
      <c r="F144" s="61" t="e">
        <f t="shared" si="3"/>
        <v>#DIV/0!</v>
      </c>
      <c r="G144" s="62">
        <f t="shared" si="3"/>
        <v>0</v>
      </c>
      <c r="H144" s="62">
        <f t="shared" si="3"/>
        <v>0</v>
      </c>
      <c r="I144" s="62">
        <f t="shared" si="3"/>
        <v>0</v>
      </c>
    </row>
    <row r="146" spans="1:13" ht="27.6" customHeight="1">
      <c r="C146" s="53" t="s">
        <v>39</v>
      </c>
      <c r="D146" s="63"/>
      <c r="E146" s="63"/>
      <c r="F146" s="64"/>
      <c r="G146" s="64"/>
      <c r="H146" s="64"/>
      <c r="I146" s="64"/>
      <c r="J146" s="241" t="s">
        <v>83</v>
      </c>
      <c r="K146" s="242"/>
      <c r="L146" s="242"/>
    </row>
    <row r="147" spans="1:13">
      <c r="A147" s="242" t="s">
        <v>59</v>
      </c>
      <c r="B147" s="242"/>
      <c r="F147"/>
      <c r="G147"/>
      <c r="H147"/>
      <c r="I147"/>
      <c r="J147" s="185"/>
      <c r="K147" s="185"/>
    </row>
    <row r="148" spans="1:13">
      <c r="J148" s="321"/>
      <c r="K148" s="322"/>
    </row>
    <row r="149" spans="1:13" ht="24.75" customHeight="1">
      <c r="D149" s="83" t="s">
        <v>87</v>
      </c>
      <c r="E149" s="81"/>
      <c r="F149" s="81"/>
      <c r="G149" s="81"/>
      <c r="H149" s="81"/>
      <c r="I149" s="81"/>
      <c r="J149" s="281" t="s">
        <v>67</v>
      </c>
      <c r="K149" s="281"/>
      <c r="L149" s="281"/>
      <c r="M149" s="281"/>
    </row>
    <row r="150" spans="1:13" ht="15" customHeight="1">
      <c r="A150" s="282" t="s">
        <v>56</v>
      </c>
      <c r="B150" s="282"/>
      <c r="C150" s="67" t="s">
        <v>61</v>
      </c>
      <c r="D150" t="s">
        <v>91</v>
      </c>
      <c r="J150" s="283" t="s">
        <v>71</v>
      </c>
      <c r="K150" s="283" t="s">
        <v>70</v>
      </c>
      <c r="L150" s="283" t="s">
        <v>68</v>
      </c>
      <c r="M150" s="237" t="s">
        <v>65</v>
      </c>
    </row>
    <row r="151" spans="1:13" ht="52.5" customHeight="1">
      <c r="A151" s="68" t="s">
        <v>60</v>
      </c>
      <c r="B151" s="68" t="s">
        <v>44</v>
      </c>
      <c r="C151" s="2"/>
      <c r="J151" s="284"/>
      <c r="K151" s="284"/>
      <c r="L151" s="284"/>
      <c r="M151" s="237"/>
    </row>
    <row r="152" spans="1:13" s="57" customFormat="1" ht="26.4" customHeight="1">
      <c r="A152" s="30">
        <v>1</v>
      </c>
      <c r="B152" s="58" t="s">
        <v>45</v>
      </c>
      <c r="C152" s="30" t="s">
        <v>4</v>
      </c>
      <c r="D152" s="278">
        <f>D4</f>
        <v>300</v>
      </c>
      <c r="E152" s="278"/>
      <c r="F152" s="278"/>
      <c r="G152" s="278"/>
      <c r="H152" s="278"/>
      <c r="I152" s="279"/>
      <c r="J152" s="85"/>
      <c r="K152" s="30"/>
      <c r="L152" s="30"/>
      <c r="M152" s="30"/>
    </row>
    <row r="153" spans="1:13" s="57" customFormat="1" ht="18">
      <c r="A153" s="30" t="s">
        <v>0</v>
      </c>
      <c r="B153" s="276" t="s">
        <v>43</v>
      </c>
      <c r="C153" s="30" t="s">
        <v>57</v>
      </c>
      <c r="D153" s="254"/>
      <c r="E153" s="254"/>
      <c r="F153" s="254"/>
      <c r="G153" s="254"/>
      <c r="H153" s="254"/>
      <c r="I153" s="255"/>
      <c r="J153" s="86"/>
      <c r="K153" s="76"/>
      <c r="L153" s="30"/>
      <c r="M153" s="30"/>
    </row>
    <row r="154" spans="1:13" s="57" customFormat="1" ht="18">
      <c r="A154" s="30" t="s">
        <v>1</v>
      </c>
      <c r="B154" s="277"/>
      <c r="C154" s="30" t="s">
        <v>58</v>
      </c>
      <c r="D154" s="254"/>
      <c r="E154" s="254"/>
      <c r="F154" s="254"/>
      <c r="G154" s="254"/>
      <c r="H154" s="254"/>
      <c r="I154" s="255"/>
      <c r="J154" s="86"/>
      <c r="K154" s="76"/>
      <c r="L154" s="30"/>
      <c r="M154" s="30"/>
    </row>
    <row r="155" spans="1:13" ht="17.25" customHeight="1">
      <c r="A155" s="6" t="s">
        <v>7</v>
      </c>
      <c r="B155" s="6"/>
      <c r="C155" s="82" t="s">
        <v>11</v>
      </c>
      <c r="D155" s="246">
        <f>D153*D15</f>
        <v>0</v>
      </c>
      <c r="E155" s="246"/>
      <c r="F155" s="246"/>
      <c r="G155" s="246"/>
      <c r="H155" s="246"/>
      <c r="I155" s="247"/>
      <c r="J155" s="86"/>
      <c r="K155" s="76"/>
      <c r="L155" s="3"/>
      <c r="M155" s="3"/>
    </row>
    <row r="156" spans="1:13" ht="18">
      <c r="A156" s="3" t="s">
        <v>14</v>
      </c>
      <c r="B156" s="251" t="s">
        <v>42</v>
      </c>
      <c r="C156" s="30" t="s">
        <v>9</v>
      </c>
      <c r="D156" s="254"/>
      <c r="E156" s="254"/>
      <c r="F156" s="254"/>
      <c r="G156" s="254"/>
      <c r="H156" s="254"/>
      <c r="I156" s="255"/>
      <c r="J156" s="87"/>
      <c r="K156" s="77"/>
      <c r="L156" s="3"/>
      <c r="M156" s="3"/>
    </row>
    <row r="157" spans="1:13" ht="18">
      <c r="A157" s="3" t="s">
        <v>2</v>
      </c>
      <c r="B157" s="252"/>
      <c r="C157" s="30" t="s">
        <v>164</v>
      </c>
      <c r="D157" s="256"/>
      <c r="E157" s="256"/>
      <c r="F157" s="256"/>
      <c r="G157" s="256"/>
      <c r="H157" s="256"/>
      <c r="I157" s="257"/>
      <c r="J157" s="84">
        <f>SUM(J152:J156)</f>
        <v>0</v>
      </c>
      <c r="K157" s="66">
        <f>SUM(K152:K156)</f>
        <v>0</v>
      </c>
      <c r="L157" s="66">
        <f>SUM(L152:L156)</f>
        <v>0</v>
      </c>
      <c r="M157" s="66">
        <f>SUM(M152:M156)</f>
        <v>0</v>
      </c>
    </row>
    <row r="158" spans="1:13" ht="29.4">
      <c r="A158" s="4" t="s">
        <v>3</v>
      </c>
      <c r="B158" s="253"/>
      <c r="C158" s="32" t="s">
        <v>5</v>
      </c>
      <c r="D158" s="258"/>
      <c r="E158" s="258"/>
      <c r="F158" s="258"/>
      <c r="G158" s="258"/>
      <c r="H158" s="258"/>
      <c r="I158" s="258"/>
      <c r="L158" s="88"/>
      <c r="M158" s="65" t="s">
        <v>66</v>
      </c>
    </row>
    <row r="159" spans="1:13" ht="19.5" customHeight="1">
      <c r="A159" s="259" t="s">
        <v>47</v>
      </c>
      <c r="B159" s="260"/>
      <c r="C159" s="261"/>
      <c r="D159" s="78" t="s">
        <v>48</v>
      </c>
      <c r="E159" s="78" t="s">
        <v>49</v>
      </c>
      <c r="F159" s="78" t="s">
        <v>50</v>
      </c>
      <c r="G159" s="78" t="s">
        <v>51</v>
      </c>
      <c r="H159" s="78" t="s">
        <v>52</v>
      </c>
      <c r="I159" s="78" t="s">
        <v>53</v>
      </c>
      <c r="L159" s="88" t="s">
        <v>69</v>
      </c>
      <c r="M159" s="106" t="e">
        <f>M157/L157</f>
        <v>#DIV/0!</v>
      </c>
    </row>
    <row r="160" spans="1:13" ht="73.95" customHeight="1">
      <c r="A160" s="262"/>
      <c r="B160" s="263"/>
      <c r="C160" s="264"/>
      <c r="D160" s="70" t="s">
        <v>29</v>
      </c>
      <c r="E160" s="71" t="s">
        <v>30</v>
      </c>
      <c r="F160" s="72" t="s">
        <v>31</v>
      </c>
      <c r="G160" s="73" t="s">
        <v>34</v>
      </c>
      <c r="H160" s="74" t="s">
        <v>33</v>
      </c>
      <c r="I160" s="75" t="s">
        <v>32</v>
      </c>
    </row>
    <row r="161" spans="1:11" ht="23.25" customHeight="1">
      <c r="A161" s="265" t="s">
        <v>46</v>
      </c>
      <c r="B161" s="266"/>
      <c r="C161" s="267"/>
      <c r="D161" s="208" t="s">
        <v>54</v>
      </c>
      <c r="E161" s="208"/>
      <c r="F161" s="208"/>
      <c r="G161" s="268" t="s">
        <v>55</v>
      </c>
      <c r="H161" s="268"/>
      <c r="I161" s="268"/>
    </row>
    <row r="162" spans="1:11" ht="17.399999999999999" customHeight="1">
      <c r="A162" s="4" t="s">
        <v>15</v>
      </c>
      <c r="B162" s="269" t="s">
        <v>8</v>
      </c>
      <c r="C162" s="18" t="s">
        <v>18</v>
      </c>
      <c r="D162" s="79">
        <f>D156*D157</f>
        <v>0</v>
      </c>
      <c r="E162" s="14"/>
      <c r="F162" s="14"/>
      <c r="G162" s="36"/>
      <c r="H162" s="24"/>
      <c r="I162" s="24"/>
      <c r="J162" s="272" t="s">
        <v>62</v>
      </c>
      <c r="K162" s="273"/>
    </row>
    <row r="163" spans="1:11" s="2" customFormat="1" ht="17.399999999999999" customHeight="1">
      <c r="A163" s="89" t="s">
        <v>15</v>
      </c>
      <c r="B163" s="270"/>
      <c r="C163" s="33" t="s">
        <v>19</v>
      </c>
      <c r="D163" s="23"/>
      <c r="E163" s="23"/>
      <c r="F163" s="23"/>
      <c r="G163" s="80">
        <f>D156*D157</f>
        <v>0</v>
      </c>
      <c r="H163" s="24"/>
      <c r="I163" s="24"/>
      <c r="J163" s="272"/>
      <c r="K163" s="273"/>
    </row>
    <row r="164" spans="1:11" ht="17.399999999999999" customHeight="1">
      <c r="A164" s="90" t="s">
        <v>15</v>
      </c>
      <c r="B164" s="270"/>
      <c r="C164" s="19" t="s">
        <v>20</v>
      </c>
      <c r="D164" s="15"/>
      <c r="E164" s="79">
        <f>D156*D157</f>
        <v>0</v>
      </c>
      <c r="F164" s="35"/>
      <c r="G164" s="36"/>
      <c r="H164" s="36"/>
      <c r="I164" s="36"/>
      <c r="J164" s="272"/>
      <c r="K164" s="273"/>
    </row>
    <row r="165" spans="1:11" ht="17.399999999999999" customHeight="1">
      <c r="A165" s="89" t="s">
        <v>15</v>
      </c>
      <c r="B165" s="270"/>
      <c r="C165" s="34" t="s">
        <v>21</v>
      </c>
      <c r="D165" s="15"/>
      <c r="E165" s="15"/>
      <c r="F165" s="15"/>
      <c r="G165" s="25"/>
      <c r="H165" s="80">
        <f>D156*D157</f>
        <v>0</v>
      </c>
      <c r="I165" s="36"/>
      <c r="J165" s="272"/>
      <c r="K165" s="273"/>
    </row>
    <row r="166" spans="1:11" ht="17.399999999999999" customHeight="1">
      <c r="A166" s="90" t="s">
        <v>15</v>
      </c>
      <c r="B166" s="270"/>
      <c r="C166" s="37" t="s">
        <v>26</v>
      </c>
      <c r="D166" s="41"/>
      <c r="E166" s="41"/>
      <c r="F166" s="79">
        <f>D156*D157</f>
        <v>0</v>
      </c>
      <c r="G166" s="36"/>
      <c r="H166" s="36"/>
      <c r="I166" s="36"/>
      <c r="J166" s="272"/>
      <c r="K166" s="273"/>
    </row>
    <row r="167" spans="1:11" ht="17.399999999999999" customHeight="1">
      <c r="A167" s="89" t="s">
        <v>15</v>
      </c>
      <c r="B167" s="271"/>
      <c r="C167" s="38" t="s">
        <v>27</v>
      </c>
      <c r="D167" s="41"/>
      <c r="E167" s="41"/>
      <c r="F167" s="41"/>
      <c r="G167" s="42"/>
      <c r="H167" s="42"/>
      <c r="I167" s="80">
        <f>D156*D157</f>
        <v>0</v>
      </c>
      <c r="J167" s="274" t="s">
        <v>63</v>
      </c>
      <c r="K167" s="275"/>
    </row>
    <row r="168" spans="1:11" ht="21.6" customHeight="1">
      <c r="A168" s="4" t="s">
        <v>16</v>
      </c>
      <c r="B168" s="269" t="s">
        <v>6</v>
      </c>
      <c r="C168" s="18" t="s">
        <v>22</v>
      </c>
      <c r="D168" s="9" t="e">
        <f>D158/D162</f>
        <v>#DIV/0!</v>
      </c>
      <c r="E168" s="17"/>
      <c r="F168" s="17"/>
      <c r="G168" s="27"/>
      <c r="H168" s="27"/>
      <c r="I168" s="27"/>
      <c r="J168" s="274"/>
      <c r="K168" s="275"/>
    </row>
    <row r="169" spans="1:11" ht="21.6" customHeight="1">
      <c r="A169" s="89" t="s">
        <v>16</v>
      </c>
      <c r="B169" s="270"/>
      <c r="C169" s="33" t="s">
        <v>23</v>
      </c>
      <c r="D169" s="9"/>
      <c r="E169" s="9"/>
      <c r="F169" s="9"/>
      <c r="G169" s="26" t="e">
        <f>D158/G163</f>
        <v>#DIV/0!</v>
      </c>
      <c r="H169" s="27"/>
      <c r="I169" s="27"/>
      <c r="J169" s="274"/>
      <c r="K169" s="275"/>
    </row>
    <row r="170" spans="1:11" ht="21.6" customHeight="1">
      <c r="A170" s="4" t="s">
        <v>16</v>
      </c>
      <c r="B170" s="270"/>
      <c r="C170" s="20" t="s">
        <v>24</v>
      </c>
      <c r="D170" s="10"/>
      <c r="E170" s="10" t="e">
        <f>D158/E164</f>
        <v>#DIV/0!</v>
      </c>
      <c r="F170" s="17"/>
      <c r="G170" s="27"/>
      <c r="H170" s="27"/>
      <c r="I170" s="27"/>
      <c r="J170" s="274"/>
      <c r="K170" s="275"/>
    </row>
    <row r="171" spans="1:11" ht="21.6" customHeight="1">
      <c r="A171" s="89" t="s">
        <v>16</v>
      </c>
      <c r="B171" s="270"/>
      <c r="C171" s="34" t="s">
        <v>24</v>
      </c>
      <c r="D171" s="10"/>
      <c r="E171" s="10"/>
      <c r="F171" s="10"/>
      <c r="G171" s="28"/>
      <c r="H171" s="28" t="e">
        <f>D158/H165</f>
        <v>#DIV/0!</v>
      </c>
      <c r="I171" s="27"/>
      <c r="J171" s="274"/>
      <c r="K171" s="275"/>
    </row>
    <row r="172" spans="1:11" ht="21.6" customHeight="1">
      <c r="A172" s="4" t="s">
        <v>16</v>
      </c>
      <c r="B172" s="270"/>
      <c r="C172" s="43" t="s">
        <v>26</v>
      </c>
      <c r="D172" s="44"/>
      <c r="E172" s="44"/>
      <c r="F172" s="44" t="e">
        <f>D158/F166</f>
        <v>#DIV/0!</v>
      </c>
      <c r="G172" s="27"/>
      <c r="H172" s="27"/>
      <c r="I172" s="27"/>
      <c r="J172" s="274"/>
      <c r="K172" s="275"/>
    </row>
    <row r="173" spans="1:11" ht="21.6" customHeight="1">
      <c r="A173" s="89" t="s">
        <v>16</v>
      </c>
      <c r="B173" s="271"/>
      <c r="C173" s="38" t="s">
        <v>25</v>
      </c>
      <c r="D173" s="44"/>
      <c r="E173" s="44"/>
      <c r="F173" s="44"/>
      <c r="G173" s="45"/>
      <c r="H173" s="45"/>
      <c r="I173" s="45" t="e">
        <f>D158/I167</f>
        <v>#DIV/0!</v>
      </c>
      <c r="J173" s="274"/>
      <c r="K173" s="275"/>
    </row>
    <row r="174" spans="1:11" ht="27.6" customHeight="1">
      <c r="A174" s="91" t="s">
        <v>13</v>
      </c>
      <c r="B174" s="248" t="s">
        <v>41</v>
      </c>
      <c r="C174" s="168" t="s">
        <v>114</v>
      </c>
      <c r="D174" s="54">
        <f>D153*D154*D152</f>
        <v>0</v>
      </c>
      <c r="E174" s="55">
        <f>D152*D153*D154</f>
        <v>0</v>
      </c>
      <c r="F174" s="55">
        <f>D152*D154*D153</f>
        <v>0</v>
      </c>
      <c r="G174" s="56">
        <f>D152*D153*D154</f>
        <v>0</v>
      </c>
      <c r="H174" s="56">
        <f>D152*D153*D154</f>
        <v>0</v>
      </c>
      <c r="I174" s="56">
        <f>D152*D153*D154</f>
        <v>0</v>
      </c>
    </row>
    <row r="175" spans="1:11" s="1" customFormat="1" ht="27.6" customHeight="1">
      <c r="A175" s="91" t="s">
        <v>17</v>
      </c>
      <c r="B175" s="249"/>
      <c r="C175" s="48" t="s">
        <v>38</v>
      </c>
      <c r="D175" s="5" t="e">
        <f>D155*D168</f>
        <v>#DIV/0!</v>
      </c>
      <c r="E175" s="8"/>
      <c r="F175" s="8"/>
      <c r="G175" s="27"/>
      <c r="H175" s="29"/>
      <c r="I175" s="29"/>
    </row>
    <row r="176" spans="1:11" s="1" customFormat="1" ht="27.6" customHeight="1">
      <c r="A176" s="92" t="s">
        <v>36</v>
      </c>
      <c r="B176" s="249"/>
      <c r="C176" s="49" t="s">
        <v>35</v>
      </c>
      <c r="D176" s="5"/>
      <c r="E176" s="5"/>
      <c r="F176" s="5"/>
      <c r="G176" s="26">
        <f>D155*D152</f>
        <v>0</v>
      </c>
      <c r="H176" s="29"/>
      <c r="I176" s="29"/>
    </row>
    <row r="177" spans="1:13" s="1" customFormat="1" ht="27.6" customHeight="1">
      <c r="A177" s="92" t="s">
        <v>40</v>
      </c>
      <c r="B177" s="249"/>
      <c r="C177" s="50" t="s">
        <v>37</v>
      </c>
      <c r="D177" s="7"/>
      <c r="E177" s="7" t="e">
        <f>E164*E170</f>
        <v>#DIV/0!</v>
      </c>
      <c r="F177" s="52"/>
      <c r="G177" s="27"/>
      <c r="H177" s="27"/>
      <c r="I177" s="27"/>
    </row>
    <row r="178" spans="1:13" s="1" customFormat="1" ht="27.6" customHeight="1">
      <c r="A178" s="91"/>
      <c r="B178" s="249"/>
      <c r="C178" s="51" t="s">
        <v>37</v>
      </c>
      <c r="D178" s="7"/>
      <c r="E178" s="7"/>
      <c r="F178" s="7"/>
      <c r="G178" s="28"/>
      <c r="H178" s="28">
        <f>H165*D152</f>
        <v>0</v>
      </c>
      <c r="I178" s="27"/>
    </row>
    <row r="179" spans="1:13" s="1" customFormat="1" ht="27.6" customHeight="1">
      <c r="A179" s="91" t="s">
        <v>17</v>
      </c>
      <c r="B179" s="249"/>
      <c r="C179" s="46" t="s">
        <v>28</v>
      </c>
      <c r="D179" s="47"/>
      <c r="E179" s="47"/>
      <c r="F179" s="47" t="e">
        <f>F166*F172</f>
        <v>#DIV/0!</v>
      </c>
      <c r="G179" s="29"/>
      <c r="H179" s="29"/>
      <c r="I179" s="29"/>
    </row>
    <row r="180" spans="1:13" s="1" customFormat="1" ht="21.6" customHeight="1">
      <c r="A180" s="91"/>
      <c r="B180" s="250"/>
      <c r="C180" s="38" t="s">
        <v>25</v>
      </c>
      <c r="D180" s="47"/>
      <c r="E180" s="47"/>
      <c r="F180" s="47"/>
      <c r="G180" s="45"/>
      <c r="H180" s="45"/>
      <c r="I180" s="45">
        <f>I167*D152</f>
        <v>0</v>
      </c>
    </row>
    <row r="181" spans="1:13" ht="27.6" customHeight="1">
      <c r="A181" s="3"/>
      <c r="B181" s="3"/>
      <c r="C181" s="60" t="s">
        <v>12</v>
      </c>
      <c r="D181" s="61" t="e">
        <f t="shared" ref="D181:I181" si="4">MIN(D174:D180)</f>
        <v>#DIV/0!</v>
      </c>
      <c r="E181" s="61" t="e">
        <f t="shared" si="4"/>
        <v>#DIV/0!</v>
      </c>
      <c r="F181" s="61" t="e">
        <f t="shared" si="4"/>
        <v>#DIV/0!</v>
      </c>
      <c r="G181" s="62">
        <f t="shared" si="4"/>
        <v>0</v>
      </c>
      <c r="H181" s="62">
        <f t="shared" si="4"/>
        <v>0</v>
      </c>
      <c r="I181" s="62">
        <f t="shared" si="4"/>
        <v>0</v>
      </c>
    </row>
    <row r="183" spans="1:13" ht="27.6" customHeight="1">
      <c r="C183" s="53" t="s">
        <v>39</v>
      </c>
      <c r="D183" s="63"/>
      <c r="E183" s="63"/>
      <c r="F183" s="64"/>
      <c r="G183" s="64"/>
      <c r="H183" s="64"/>
      <c r="I183" s="64"/>
      <c r="J183" s="241" t="s">
        <v>83</v>
      </c>
      <c r="K183" s="242"/>
      <c r="L183" s="242"/>
    </row>
    <row r="184" spans="1:13">
      <c r="A184" s="242" t="s">
        <v>59</v>
      </c>
      <c r="B184" s="242"/>
      <c r="F184"/>
      <c r="G184"/>
      <c r="H184"/>
      <c r="I184"/>
      <c r="J184" s="110"/>
      <c r="K184" s="110"/>
    </row>
    <row r="185" spans="1:13">
      <c r="A185" s="243" t="s">
        <v>104</v>
      </c>
      <c r="B185" s="243"/>
    </row>
    <row r="186" spans="1:13" s="65" customFormat="1" ht="76.5" customHeight="1">
      <c r="A186" s="153" t="s">
        <v>96</v>
      </c>
      <c r="B186" s="153" t="s">
        <v>94</v>
      </c>
      <c r="C186" s="153" t="s">
        <v>95</v>
      </c>
      <c r="D186" s="244" t="s">
        <v>97</v>
      </c>
      <c r="E186" s="244"/>
      <c r="F186" s="245" t="s">
        <v>98</v>
      </c>
      <c r="G186" s="245"/>
      <c r="H186" s="154" t="s">
        <v>99</v>
      </c>
      <c r="I186" s="154" t="s">
        <v>100</v>
      </c>
      <c r="K186" s="232" t="s">
        <v>181</v>
      </c>
      <c r="L186" s="232"/>
      <c r="M186" s="232"/>
    </row>
    <row r="187" spans="1:13" s="152" customFormat="1" ht="10.199999999999999">
      <c r="A187" s="155"/>
      <c r="B187" s="155">
        <v>1</v>
      </c>
      <c r="C187" s="155">
        <v>2</v>
      </c>
      <c r="D187" s="235">
        <v>3</v>
      </c>
      <c r="E187" s="235"/>
      <c r="F187" s="236">
        <v>4</v>
      </c>
      <c r="G187" s="236"/>
      <c r="H187" s="156">
        <v>5</v>
      </c>
      <c r="I187" s="180">
        <v>6</v>
      </c>
      <c r="K187" s="152" t="s">
        <v>182</v>
      </c>
      <c r="M187" s="152" t="s">
        <v>183</v>
      </c>
    </row>
    <row r="188" spans="1:13" s="65" customFormat="1" ht="62.4">
      <c r="A188" s="162">
        <v>1</v>
      </c>
      <c r="B188" s="162" t="s">
        <v>109</v>
      </c>
      <c r="C188" s="163">
        <f>D6</f>
        <v>0</v>
      </c>
      <c r="D188" s="239" t="s">
        <v>169</v>
      </c>
      <c r="E188" s="239"/>
      <c r="F188" s="287">
        <f>D5</f>
        <v>0</v>
      </c>
      <c r="G188" s="287"/>
      <c r="H188" s="164">
        <f>D4</f>
        <v>300</v>
      </c>
      <c r="I188" s="183" t="s">
        <v>165</v>
      </c>
      <c r="J188" s="184"/>
      <c r="K188" s="234" t="e">
        <f>I188/1.08</f>
        <v>#VALUE!</v>
      </c>
      <c r="L188" s="234"/>
      <c r="M188" s="187" t="e">
        <f>I188/1.23</f>
        <v>#VALUE!</v>
      </c>
    </row>
    <row r="189" spans="1:13" s="65" customFormat="1" ht="62.4">
      <c r="A189" s="162">
        <v>2</v>
      </c>
      <c r="B189" s="162" t="s">
        <v>108</v>
      </c>
      <c r="C189" s="163">
        <f>D43</f>
        <v>0</v>
      </c>
      <c r="D189" s="239" t="s">
        <v>170</v>
      </c>
      <c r="E189" s="239"/>
      <c r="F189" s="287">
        <f>D42</f>
        <v>0</v>
      </c>
      <c r="G189" s="287"/>
      <c r="H189" s="164">
        <f>D4</f>
        <v>300</v>
      </c>
      <c r="I189" s="183" t="s">
        <v>165</v>
      </c>
      <c r="J189" s="184"/>
      <c r="K189" s="234" t="e">
        <f t="shared" ref="K189:K192" si="5">I189/1.08</f>
        <v>#VALUE!</v>
      </c>
      <c r="L189" s="234"/>
      <c r="M189" s="187" t="e">
        <f t="shared" ref="M189:M192" si="6">I189/1.23</f>
        <v>#VALUE!</v>
      </c>
    </row>
    <row r="190" spans="1:13" s="65" customFormat="1" ht="62.4">
      <c r="A190" s="162">
        <v>3</v>
      </c>
      <c r="B190" s="162" t="s">
        <v>110</v>
      </c>
      <c r="C190" s="163">
        <f>D80</f>
        <v>0</v>
      </c>
      <c r="D190" s="239" t="s">
        <v>171</v>
      </c>
      <c r="E190" s="239"/>
      <c r="F190" s="287">
        <f>D79</f>
        <v>0</v>
      </c>
      <c r="G190" s="287"/>
      <c r="H190" s="164">
        <f>D4</f>
        <v>300</v>
      </c>
      <c r="I190" s="183" t="s">
        <v>166</v>
      </c>
      <c r="J190" s="184"/>
      <c r="K190" s="234" t="e">
        <f t="shared" si="5"/>
        <v>#VALUE!</v>
      </c>
      <c r="L190" s="234"/>
      <c r="M190" s="187" t="e">
        <f t="shared" si="6"/>
        <v>#VALUE!</v>
      </c>
    </row>
    <row r="191" spans="1:13" s="65" customFormat="1" ht="62.4">
      <c r="A191" s="162">
        <v>4</v>
      </c>
      <c r="B191" s="162" t="s">
        <v>111</v>
      </c>
      <c r="C191" s="163">
        <f>D117</f>
        <v>0</v>
      </c>
      <c r="D191" s="239" t="s">
        <v>172</v>
      </c>
      <c r="E191" s="239"/>
      <c r="F191" s="287">
        <f>D116</f>
        <v>0</v>
      </c>
      <c r="G191" s="287"/>
      <c r="H191" s="164">
        <f>D4</f>
        <v>300</v>
      </c>
      <c r="I191" s="183" t="s">
        <v>167</v>
      </c>
      <c r="J191" s="184"/>
      <c r="K191" s="234" t="e">
        <f t="shared" si="5"/>
        <v>#VALUE!</v>
      </c>
      <c r="L191" s="234"/>
      <c r="M191" s="187" t="e">
        <f t="shared" si="6"/>
        <v>#VALUE!</v>
      </c>
    </row>
    <row r="192" spans="1:13" s="65" customFormat="1" ht="62.4">
      <c r="A192" s="162">
        <v>5</v>
      </c>
      <c r="B192" s="162" t="s">
        <v>112</v>
      </c>
      <c r="C192" s="163">
        <f>D154</f>
        <v>0</v>
      </c>
      <c r="D192" s="239" t="s">
        <v>173</v>
      </c>
      <c r="E192" s="239"/>
      <c r="F192" s="287">
        <f>D153</f>
        <v>0</v>
      </c>
      <c r="G192" s="287"/>
      <c r="H192" s="164">
        <f>D4</f>
        <v>300</v>
      </c>
      <c r="I192" s="183" t="s">
        <v>168</v>
      </c>
      <c r="J192" s="184"/>
      <c r="K192" s="234" t="e">
        <f t="shared" si="5"/>
        <v>#VALUE!</v>
      </c>
      <c r="L192" s="234"/>
      <c r="M192" s="187" t="e">
        <f t="shared" si="6"/>
        <v>#VALUE!</v>
      </c>
    </row>
    <row r="193" spans="1:13" ht="15.6">
      <c r="A193" s="280" t="s">
        <v>84</v>
      </c>
      <c r="B193" s="280"/>
      <c r="C193" s="280"/>
      <c r="D193" s="280"/>
      <c r="E193" s="280"/>
      <c r="F193" s="280"/>
      <c r="G193" s="280"/>
      <c r="H193" s="280"/>
      <c r="I193" s="280"/>
      <c r="J193" s="280"/>
      <c r="K193" s="280"/>
      <c r="L193" s="280"/>
      <c r="M193" s="280"/>
    </row>
    <row r="194" spans="1:13" ht="24.75" customHeight="1">
      <c r="D194" s="83" t="s">
        <v>87</v>
      </c>
      <c r="E194" s="81"/>
      <c r="F194" s="81"/>
      <c r="G194" s="81"/>
      <c r="H194" s="81"/>
      <c r="I194" s="81"/>
      <c r="J194" s="281" t="s">
        <v>67</v>
      </c>
      <c r="K194" s="281"/>
      <c r="L194" s="281"/>
      <c r="M194" s="281"/>
    </row>
    <row r="195" spans="1:13" ht="15" customHeight="1">
      <c r="A195" s="282" t="s">
        <v>56</v>
      </c>
      <c r="B195" s="282"/>
      <c r="C195" s="67" t="s">
        <v>61</v>
      </c>
      <c r="D195" t="s">
        <v>64</v>
      </c>
      <c r="J195" s="283" t="s">
        <v>71</v>
      </c>
      <c r="K195" s="283" t="s">
        <v>70</v>
      </c>
      <c r="L195" s="283" t="s">
        <v>68</v>
      </c>
      <c r="M195" s="237" t="s">
        <v>65</v>
      </c>
    </row>
    <row r="196" spans="1:13" ht="52.5" customHeight="1">
      <c r="A196" s="68" t="s">
        <v>60</v>
      </c>
      <c r="B196" s="68" t="s">
        <v>44</v>
      </c>
      <c r="C196" s="2"/>
      <c r="J196" s="284"/>
      <c r="K196" s="284"/>
      <c r="L196" s="284"/>
      <c r="M196" s="237"/>
    </row>
    <row r="197" spans="1:13" s="57" customFormat="1" ht="26.4" customHeight="1">
      <c r="A197" s="30">
        <v>1</v>
      </c>
      <c r="B197" s="58" t="s">
        <v>45</v>
      </c>
      <c r="C197" s="30" t="s">
        <v>4</v>
      </c>
      <c r="D197" s="278">
        <v>200</v>
      </c>
      <c r="E197" s="278"/>
      <c r="F197" s="278"/>
      <c r="G197" s="278"/>
      <c r="H197" s="278"/>
      <c r="I197" s="279"/>
      <c r="J197" s="85"/>
      <c r="K197" s="30"/>
      <c r="L197" s="30">
        <v>4</v>
      </c>
      <c r="M197" s="30">
        <v>18</v>
      </c>
    </row>
    <row r="198" spans="1:13" s="57" customFormat="1" ht="18">
      <c r="A198" s="30" t="s">
        <v>0</v>
      </c>
      <c r="B198" s="276" t="s">
        <v>43</v>
      </c>
      <c r="C198" s="30" t="s">
        <v>57</v>
      </c>
      <c r="D198" s="254">
        <v>5.3</v>
      </c>
      <c r="E198" s="254"/>
      <c r="F198" s="254"/>
      <c r="G198" s="254"/>
      <c r="H198" s="254"/>
      <c r="I198" s="255"/>
      <c r="J198" s="86"/>
      <c r="K198" s="76"/>
      <c r="L198" s="30">
        <v>1.3</v>
      </c>
      <c r="M198" s="30">
        <v>4.55</v>
      </c>
    </row>
    <row r="199" spans="1:13" s="57" customFormat="1" ht="18">
      <c r="A199" s="30" t="s">
        <v>1</v>
      </c>
      <c r="B199" s="277"/>
      <c r="C199" s="30" t="s">
        <v>58</v>
      </c>
      <c r="D199" s="254">
        <v>4.25</v>
      </c>
      <c r="E199" s="254"/>
      <c r="F199" s="254"/>
      <c r="G199" s="254"/>
      <c r="H199" s="254"/>
      <c r="I199" s="255"/>
      <c r="J199" s="86"/>
      <c r="K199" s="76"/>
      <c r="L199" s="30"/>
      <c r="M199" s="30"/>
    </row>
    <row r="200" spans="1:13" ht="17.25" customHeight="1">
      <c r="A200" s="6" t="s">
        <v>7</v>
      </c>
      <c r="B200" s="6"/>
      <c r="C200" s="82" t="s">
        <v>11</v>
      </c>
      <c r="D200" s="246">
        <f>D198*D199</f>
        <v>22.524999999999999</v>
      </c>
      <c r="E200" s="246"/>
      <c r="F200" s="246"/>
      <c r="G200" s="246"/>
      <c r="H200" s="246"/>
      <c r="I200" s="247"/>
      <c r="J200" s="86"/>
      <c r="K200" s="76"/>
      <c r="L200" s="3"/>
      <c r="M200" s="3"/>
    </row>
    <row r="201" spans="1:13" ht="18">
      <c r="A201" s="3" t="s">
        <v>14</v>
      </c>
      <c r="B201" s="251" t="s">
        <v>42</v>
      </c>
      <c r="C201" s="30" t="s">
        <v>9</v>
      </c>
      <c r="D201" s="254">
        <v>26.9</v>
      </c>
      <c r="E201" s="254"/>
      <c r="F201" s="254"/>
      <c r="G201" s="254"/>
      <c r="H201" s="254"/>
      <c r="I201" s="255"/>
      <c r="J201" s="87"/>
      <c r="K201" s="77"/>
      <c r="L201" s="3"/>
      <c r="M201" s="3"/>
    </row>
    <row r="202" spans="1:13" ht="18">
      <c r="A202" s="3" t="s">
        <v>2</v>
      </c>
      <c r="B202" s="252"/>
      <c r="C202" s="30" t="s">
        <v>10</v>
      </c>
      <c r="D202" s="256">
        <v>0.45</v>
      </c>
      <c r="E202" s="256"/>
      <c r="F202" s="256"/>
      <c r="G202" s="256"/>
      <c r="H202" s="256"/>
      <c r="I202" s="257"/>
      <c r="J202" s="84">
        <f>SUM(J197:J201)</f>
        <v>0</v>
      </c>
      <c r="K202" s="66">
        <f>SUM(K197:K201)</f>
        <v>0</v>
      </c>
      <c r="L202" s="66">
        <f>SUM(L197:L201)</f>
        <v>5.3</v>
      </c>
      <c r="M202" s="66">
        <f>SUM(M197:M201)</f>
        <v>22.55</v>
      </c>
    </row>
    <row r="203" spans="1:13" ht="29.4">
      <c r="A203" s="4" t="s">
        <v>3</v>
      </c>
      <c r="B203" s="253"/>
      <c r="C203" s="32" t="s">
        <v>5</v>
      </c>
      <c r="D203" s="258">
        <v>2324.16</v>
      </c>
      <c r="E203" s="258"/>
      <c r="F203" s="258"/>
      <c r="G203" s="258"/>
      <c r="H203" s="258"/>
      <c r="I203" s="258"/>
      <c r="L203" s="88"/>
      <c r="M203" s="65" t="s">
        <v>66</v>
      </c>
    </row>
    <row r="204" spans="1:13" ht="19.5" customHeight="1">
      <c r="A204" s="259" t="s">
        <v>47</v>
      </c>
      <c r="B204" s="260"/>
      <c r="C204" s="261"/>
      <c r="D204" s="78" t="s">
        <v>48</v>
      </c>
      <c r="E204" s="78" t="s">
        <v>49</v>
      </c>
      <c r="F204" s="78" t="s">
        <v>50</v>
      </c>
      <c r="G204" s="78" t="s">
        <v>51</v>
      </c>
      <c r="H204" s="78" t="s">
        <v>52</v>
      </c>
      <c r="I204" s="78" t="s">
        <v>53</v>
      </c>
      <c r="L204" s="88" t="s">
        <v>69</v>
      </c>
      <c r="M204" s="106">
        <f>M202/L202</f>
        <v>4.2547169811320762</v>
      </c>
    </row>
    <row r="205" spans="1:13" ht="73.95" customHeight="1">
      <c r="A205" s="262"/>
      <c r="B205" s="263"/>
      <c r="C205" s="264"/>
      <c r="D205" s="70" t="s">
        <v>29</v>
      </c>
      <c r="E205" s="71" t="s">
        <v>30</v>
      </c>
      <c r="F205" s="72" t="s">
        <v>31</v>
      </c>
      <c r="G205" s="73" t="s">
        <v>34</v>
      </c>
      <c r="H205" s="74" t="s">
        <v>33</v>
      </c>
      <c r="I205" s="75" t="s">
        <v>32</v>
      </c>
    </row>
    <row r="206" spans="1:13" ht="23.25" customHeight="1">
      <c r="A206" s="265" t="s">
        <v>46</v>
      </c>
      <c r="B206" s="266"/>
      <c r="C206" s="267"/>
      <c r="D206" s="208" t="s">
        <v>54</v>
      </c>
      <c r="E206" s="208"/>
      <c r="F206" s="208"/>
      <c r="G206" s="268" t="s">
        <v>55</v>
      </c>
      <c r="H206" s="268"/>
      <c r="I206" s="268"/>
    </row>
    <row r="207" spans="1:13" ht="17.399999999999999" customHeight="1">
      <c r="A207" s="4" t="s">
        <v>15</v>
      </c>
      <c r="B207" s="269" t="s">
        <v>8</v>
      </c>
      <c r="C207" s="115" t="s">
        <v>18</v>
      </c>
      <c r="D207" s="35">
        <f>D201*D202</f>
        <v>12.105</v>
      </c>
      <c r="E207" s="35"/>
      <c r="F207" s="35"/>
      <c r="G207" s="36"/>
      <c r="H207" s="36"/>
      <c r="I207" s="36"/>
      <c r="J207" s="272" t="s">
        <v>62</v>
      </c>
      <c r="K207" s="273"/>
    </row>
    <row r="208" spans="1:13" s="2" customFormat="1" ht="17.399999999999999" customHeight="1">
      <c r="A208" s="89" t="s">
        <v>15</v>
      </c>
      <c r="B208" s="270"/>
      <c r="C208" s="116" t="s">
        <v>19</v>
      </c>
      <c r="D208" s="36"/>
      <c r="E208" s="36"/>
      <c r="F208" s="36"/>
      <c r="G208" s="36">
        <f>D201*D202</f>
        <v>12.105</v>
      </c>
      <c r="H208" s="36"/>
      <c r="I208" s="36"/>
      <c r="J208" s="272"/>
      <c r="K208" s="273"/>
    </row>
    <row r="209" spans="1:11" ht="17.399999999999999" customHeight="1">
      <c r="A209" s="90" t="s">
        <v>15</v>
      </c>
      <c r="B209" s="270"/>
      <c r="C209" s="117" t="s">
        <v>20</v>
      </c>
      <c r="D209" s="35"/>
      <c r="E209" s="79">
        <f>D201*D202</f>
        <v>12.105</v>
      </c>
      <c r="F209" s="35"/>
      <c r="G209" s="36"/>
      <c r="H209" s="36"/>
      <c r="I209" s="36"/>
      <c r="J209" s="272"/>
      <c r="K209" s="273"/>
    </row>
    <row r="210" spans="1:11" ht="17.399999999999999" customHeight="1">
      <c r="A210" s="89" t="s">
        <v>15</v>
      </c>
      <c r="B210" s="270"/>
      <c r="C210" s="116" t="s">
        <v>21</v>
      </c>
      <c r="D210" s="35"/>
      <c r="E210" s="35"/>
      <c r="F210" s="35"/>
      <c r="G210" s="36"/>
      <c r="H210" s="36">
        <f>D201*D202</f>
        <v>12.105</v>
      </c>
      <c r="I210" s="36"/>
      <c r="J210" s="272"/>
      <c r="K210" s="273"/>
    </row>
    <row r="211" spans="1:11" ht="17.399999999999999" customHeight="1">
      <c r="A211" s="90" t="s">
        <v>15</v>
      </c>
      <c r="B211" s="270"/>
      <c r="C211" s="117" t="s">
        <v>26</v>
      </c>
      <c r="D211" s="35"/>
      <c r="E211" s="35"/>
      <c r="F211" s="35">
        <f>D201*D202</f>
        <v>12.105</v>
      </c>
      <c r="G211" s="36"/>
      <c r="H211" s="36"/>
      <c r="I211" s="36"/>
      <c r="J211" s="272"/>
      <c r="K211" s="273"/>
    </row>
    <row r="212" spans="1:11" ht="17.399999999999999" customHeight="1">
      <c r="A212" s="89" t="s">
        <v>15</v>
      </c>
      <c r="B212" s="271"/>
      <c r="C212" s="116" t="s">
        <v>27</v>
      </c>
      <c r="D212" s="35"/>
      <c r="E212" s="35"/>
      <c r="F212" s="35"/>
      <c r="G212" s="36"/>
      <c r="H212" s="36"/>
      <c r="I212" s="36">
        <f>D201*D202</f>
        <v>12.105</v>
      </c>
      <c r="J212" s="274" t="s">
        <v>63</v>
      </c>
      <c r="K212" s="275"/>
    </row>
    <row r="213" spans="1:11" ht="21.6" customHeight="1">
      <c r="A213" s="4" t="s">
        <v>16</v>
      </c>
      <c r="B213" s="269" t="s">
        <v>6</v>
      </c>
      <c r="C213" s="115" t="s">
        <v>22</v>
      </c>
      <c r="D213" s="17">
        <f>D203/D207</f>
        <v>191.99999999999997</v>
      </c>
      <c r="E213" s="17"/>
      <c r="F213" s="17"/>
      <c r="G213" s="27"/>
      <c r="H213" s="27"/>
      <c r="I213" s="27"/>
      <c r="J213" s="274"/>
      <c r="K213" s="275"/>
    </row>
    <row r="214" spans="1:11" ht="21.6" customHeight="1">
      <c r="A214" s="89" t="s">
        <v>16</v>
      </c>
      <c r="B214" s="270"/>
      <c r="C214" s="116" t="s">
        <v>23</v>
      </c>
      <c r="D214" s="17"/>
      <c r="E214" s="17"/>
      <c r="F214" s="17"/>
      <c r="G214" s="27">
        <f>D203/G208</f>
        <v>191.99999999999997</v>
      </c>
      <c r="H214" s="27"/>
      <c r="I214" s="27"/>
      <c r="J214" s="274"/>
      <c r="K214" s="275"/>
    </row>
    <row r="215" spans="1:11" ht="21.6" customHeight="1">
      <c r="A215" s="4" t="s">
        <v>16</v>
      </c>
      <c r="B215" s="270"/>
      <c r="C215" s="115" t="s">
        <v>24</v>
      </c>
      <c r="D215" s="17"/>
      <c r="E215" s="146">
        <f>D203/E209</f>
        <v>191.99999999999997</v>
      </c>
      <c r="F215" s="17"/>
      <c r="G215" s="27"/>
      <c r="H215" s="27"/>
      <c r="I215" s="27"/>
      <c r="J215" s="274"/>
      <c r="K215" s="275"/>
    </row>
    <row r="216" spans="1:11" ht="21.6" customHeight="1">
      <c r="A216" s="89" t="s">
        <v>16</v>
      </c>
      <c r="B216" s="270"/>
      <c r="C216" s="116" t="s">
        <v>24</v>
      </c>
      <c r="D216" s="17"/>
      <c r="E216" s="17"/>
      <c r="F216" s="17"/>
      <c r="G216" s="27"/>
      <c r="H216" s="27">
        <f>D203/H210</f>
        <v>191.99999999999997</v>
      </c>
      <c r="I216" s="27"/>
      <c r="J216" s="274"/>
      <c r="K216" s="275"/>
    </row>
    <row r="217" spans="1:11" ht="21.6" customHeight="1">
      <c r="A217" s="4" t="s">
        <v>16</v>
      </c>
      <c r="B217" s="270"/>
      <c r="C217" s="115" t="s">
        <v>26</v>
      </c>
      <c r="D217" s="17"/>
      <c r="E217" s="17"/>
      <c r="F217" s="17">
        <f>D203/F211</f>
        <v>191.99999999999997</v>
      </c>
      <c r="G217" s="27"/>
      <c r="H217" s="27"/>
      <c r="I217" s="27"/>
      <c r="J217" s="274"/>
      <c r="K217" s="275"/>
    </row>
    <row r="218" spans="1:11" ht="21.6" customHeight="1">
      <c r="A218" s="89" t="s">
        <v>16</v>
      </c>
      <c r="B218" s="271"/>
      <c r="C218" s="116" t="s">
        <v>25</v>
      </c>
      <c r="D218" s="17"/>
      <c r="E218" s="17"/>
      <c r="F218" s="17"/>
      <c r="G218" s="27"/>
      <c r="H218" s="27"/>
      <c r="I218" s="27">
        <f>D203/I212</f>
        <v>191.99999999999997</v>
      </c>
      <c r="J218" s="274"/>
      <c r="K218" s="275"/>
    </row>
    <row r="219" spans="1:11" ht="27.6" customHeight="1">
      <c r="A219" s="91" t="s">
        <v>13</v>
      </c>
      <c r="B219" s="248" t="s">
        <v>41</v>
      </c>
      <c r="C219" s="168" t="s">
        <v>114</v>
      </c>
      <c r="D219" s="118">
        <f>D198*D199*D197</f>
        <v>4505</v>
      </c>
      <c r="E219" s="119">
        <f>D197*D198*D199</f>
        <v>4505</v>
      </c>
      <c r="F219" s="119">
        <f>D197*D199*D198</f>
        <v>4505</v>
      </c>
      <c r="G219" s="120">
        <f>D197*D198*D199</f>
        <v>4505</v>
      </c>
      <c r="H219" s="120">
        <f>D197*D198*D199</f>
        <v>4505</v>
      </c>
      <c r="I219" s="120">
        <f>D197*D198*D199</f>
        <v>4505</v>
      </c>
    </row>
    <row r="220" spans="1:11" s="1" customFormat="1" ht="27.6" customHeight="1">
      <c r="A220" s="91" t="s">
        <v>17</v>
      </c>
      <c r="B220" s="249"/>
      <c r="C220" s="121" t="s">
        <v>38</v>
      </c>
      <c r="D220" s="52">
        <f>D200*D213</f>
        <v>4324.7999999999993</v>
      </c>
      <c r="E220" s="52"/>
      <c r="F220" s="52"/>
      <c r="G220" s="27"/>
      <c r="H220" s="27"/>
      <c r="I220" s="27"/>
    </row>
    <row r="221" spans="1:11" s="1" customFormat="1" ht="27.6" customHeight="1">
      <c r="A221" s="92" t="s">
        <v>36</v>
      </c>
      <c r="B221" s="249"/>
      <c r="C221" s="122" t="s">
        <v>35</v>
      </c>
      <c r="D221" s="52"/>
      <c r="E221" s="52"/>
      <c r="F221" s="52"/>
      <c r="G221" s="27">
        <f>D200*D197</f>
        <v>4505</v>
      </c>
      <c r="H221" s="27"/>
      <c r="I221" s="27"/>
    </row>
    <row r="222" spans="1:11" s="1" customFormat="1" ht="27.6" customHeight="1">
      <c r="A222" s="92" t="s">
        <v>40</v>
      </c>
      <c r="B222" s="249"/>
      <c r="C222" s="123" t="s">
        <v>37</v>
      </c>
      <c r="D222" s="52"/>
      <c r="E222" s="52">
        <f>E209*E215</f>
        <v>2324.16</v>
      </c>
      <c r="F222" s="52"/>
      <c r="G222" s="27"/>
      <c r="H222" s="27"/>
      <c r="I222" s="27"/>
    </row>
    <row r="223" spans="1:11" s="1" customFormat="1" ht="27.6" customHeight="1">
      <c r="A223" s="91"/>
      <c r="B223" s="249"/>
      <c r="C223" s="124" t="s">
        <v>37</v>
      </c>
      <c r="D223" s="52"/>
      <c r="E223" s="52"/>
      <c r="F223" s="52"/>
      <c r="G223" s="27"/>
      <c r="H223" s="27">
        <f>H210*D197</f>
        <v>2421</v>
      </c>
      <c r="I223" s="27"/>
    </row>
    <row r="224" spans="1:11" s="1" customFormat="1" ht="27.6" customHeight="1">
      <c r="A224" s="91" t="s">
        <v>17</v>
      </c>
      <c r="B224" s="249"/>
      <c r="C224" s="125" t="s">
        <v>28</v>
      </c>
      <c r="D224" s="52"/>
      <c r="E224" s="52"/>
      <c r="F224" s="52">
        <f>F211*F217</f>
        <v>2324.16</v>
      </c>
      <c r="G224" s="27"/>
      <c r="H224" s="27"/>
      <c r="I224" s="27"/>
    </row>
    <row r="225" spans="1:13" s="1" customFormat="1" ht="21.6" customHeight="1">
      <c r="A225" s="91"/>
      <c r="B225" s="250"/>
      <c r="C225" s="116" t="s">
        <v>25</v>
      </c>
      <c r="D225" s="52"/>
      <c r="E225" s="52"/>
      <c r="F225" s="52"/>
      <c r="G225" s="27"/>
      <c r="H225" s="27"/>
      <c r="I225" s="27">
        <f>I212*D197</f>
        <v>2421</v>
      </c>
    </row>
    <row r="226" spans="1:13" ht="27.6" customHeight="1">
      <c r="A226" s="3"/>
      <c r="B226" s="3"/>
      <c r="C226" s="126" t="s">
        <v>12</v>
      </c>
      <c r="D226" s="127">
        <f t="shared" ref="D226:I226" si="7">MIN(D219:D225)</f>
        <v>4324.7999999999993</v>
      </c>
      <c r="E226" s="61">
        <f t="shared" si="7"/>
        <v>2324.16</v>
      </c>
      <c r="F226" s="127">
        <f t="shared" si="7"/>
        <v>2324.16</v>
      </c>
      <c r="G226" s="128">
        <f t="shared" si="7"/>
        <v>4505</v>
      </c>
      <c r="H226" s="128">
        <f t="shared" si="7"/>
        <v>2421</v>
      </c>
      <c r="I226" s="128">
        <f t="shared" si="7"/>
        <v>2421</v>
      </c>
    </row>
    <row r="228" spans="1:13" ht="27.6" customHeight="1">
      <c r="C228" s="53" t="s">
        <v>39</v>
      </c>
      <c r="D228" s="63"/>
      <c r="E228" s="63" t="s">
        <v>75</v>
      </c>
      <c r="F228" s="64"/>
      <c r="G228" s="64"/>
      <c r="H228" s="64"/>
      <c r="I228" s="64"/>
      <c r="J228" s="241" t="s">
        <v>83</v>
      </c>
      <c r="K228" s="242"/>
      <c r="L228" s="242"/>
    </row>
    <row r="229" spans="1:13">
      <c r="A229" s="242" t="s">
        <v>59</v>
      </c>
      <c r="B229" s="242"/>
      <c r="F229"/>
      <c r="G229"/>
      <c r="H229"/>
      <c r="I229"/>
      <c r="J229" s="110" t="s">
        <v>86</v>
      </c>
      <c r="K229" s="110"/>
    </row>
    <row r="230" spans="1:13">
      <c r="J230" s="291"/>
      <c r="K230" s="292"/>
    </row>
    <row r="231" spans="1:13" ht="15.6">
      <c r="A231" s="280"/>
      <c r="B231" s="280"/>
      <c r="C231" s="280"/>
      <c r="D231" s="280"/>
      <c r="E231" s="280"/>
      <c r="F231" s="280"/>
      <c r="G231" s="280"/>
      <c r="H231" s="280"/>
      <c r="I231" s="280"/>
      <c r="J231" s="280"/>
      <c r="K231" s="280"/>
      <c r="L231" s="280"/>
      <c r="M231" s="280"/>
    </row>
    <row r="232" spans="1:13" ht="24.75" customHeight="1">
      <c r="D232" s="83" t="s">
        <v>87</v>
      </c>
      <c r="E232" s="81"/>
      <c r="F232" s="81"/>
      <c r="G232" s="81"/>
      <c r="H232" s="81"/>
      <c r="I232" s="81"/>
      <c r="J232" s="281" t="s">
        <v>67</v>
      </c>
      <c r="K232" s="281"/>
      <c r="L232" s="281"/>
      <c r="M232" s="281"/>
    </row>
    <row r="233" spans="1:13" ht="15" customHeight="1">
      <c r="A233" s="282" t="s">
        <v>56</v>
      </c>
      <c r="B233" s="282"/>
      <c r="C233" s="67" t="s">
        <v>61</v>
      </c>
      <c r="D233" t="s">
        <v>88</v>
      </c>
      <c r="J233" s="283" t="s">
        <v>71</v>
      </c>
      <c r="K233" s="283" t="s">
        <v>70</v>
      </c>
      <c r="L233" s="283" t="s">
        <v>68</v>
      </c>
      <c r="M233" s="237" t="s">
        <v>65</v>
      </c>
    </row>
    <row r="234" spans="1:13" ht="52.5" customHeight="1">
      <c r="A234" s="68" t="s">
        <v>60</v>
      </c>
      <c r="B234" s="68" t="s">
        <v>44</v>
      </c>
      <c r="C234" s="2"/>
      <c r="J234" s="284"/>
      <c r="K234" s="284"/>
      <c r="L234" s="284"/>
      <c r="M234" s="237"/>
    </row>
    <row r="235" spans="1:13" s="57" customFormat="1" ht="26.4" customHeight="1">
      <c r="A235" s="30">
        <v>1</v>
      </c>
      <c r="B235" s="58" t="s">
        <v>45</v>
      </c>
      <c r="C235" s="30" t="s">
        <v>4</v>
      </c>
      <c r="D235" s="278">
        <v>200</v>
      </c>
      <c r="E235" s="278"/>
      <c r="F235" s="278"/>
      <c r="G235" s="278"/>
      <c r="H235" s="278"/>
      <c r="I235" s="279"/>
      <c r="J235" s="85"/>
      <c r="K235" s="30"/>
      <c r="L235" s="30">
        <v>0.93</v>
      </c>
      <c r="M235" s="30">
        <v>2.33</v>
      </c>
    </row>
    <row r="236" spans="1:13" s="57" customFormat="1" ht="18">
      <c r="A236" s="30" t="s">
        <v>0</v>
      </c>
      <c r="B236" s="276" t="s">
        <v>43</v>
      </c>
      <c r="C236" s="30" t="s">
        <v>57</v>
      </c>
      <c r="D236" s="254">
        <v>4.93</v>
      </c>
      <c r="E236" s="254"/>
      <c r="F236" s="254"/>
      <c r="G236" s="254"/>
      <c r="H236" s="254"/>
      <c r="I236" s="255"/>
      <c r="J236" s="86"/>
      <c r="K236" s="76"/>
      <c r="L236" s="30">
        <v>4</v>
      </c>
      <c r="M236" s="30">
        <v>14</v>
      </c>
    </row>
    <row r="237" spans="1:13" s="57" customFormat="1" ht="18">
      <c r="A237" s="30" t="s">
        <v>1</v>
      </c>
      <c r="B237" s="277"/>
      <c r="C237" s="30" t="s">
        <v>58</v>
      </c>
      <c r="D237" s="254">
        <v>3.31</v>
      </c>
      <c r="E237" s="254"/>
      <c r="F237" s="254"/>
      <c r="G237" s="254"/>
      <c r="H237" s="254"/>
      <c r="I237" s="255"/>
      <c r="J237" s="86"/>
      <c r="K237" s="76"/>
      <c r="L237" s="30"/>
      <c r="M237" s="30"/>
    </row>
    <row r="238" spans="1:13" ht="17.25" customHeight="1">
      <c r="A238" s="6" t="s">
        <v>7</v>
      </c>
      <c r="B238" s="6"/>
      <c r="C238" s="82" t="s">
        <v>11</v>
      </c>
      <c r="D238" s="246">
        <f>D236*D237</f>
        <v>16.318300000000001</v>
      </c>
      <c r="E238" s="246"/>
      <c r="F238" s="246"/>
      <c r="G238" s="246"/>
      <c r="H238" s="246"/>
      <c r="I238" s="247"/>
      <c r="J238" s="86"/>
      <c r="K238" s="76"/>
      <c r="L238" s="3"/>
      <c r="M238" s="3"/>
    </row>
    <row r="239" spans="1:13" ht="18">
      <c r="A239" s="3" t="s">
        <v>14</v>
      </c>
      <c r="B239" s="251" t="s">
        <v>42</v>
      </c>
      <c r="C239" s="30" t="s">
        <v>9</v>
      </c>
      <c r="D239" s="254">
        <v>26.4</v>
      </c>
      <c r="E239" s="254"/>
      <c r="F239" s="254"/>
      <c r="G239" s="254"/>
      <c r="H239" s="254"/>
      <c r="I239" s="255"/>
      <c r="J239" s="87"/>
      <c r="K239" s="77"/>
      <c r="L239" s="3"/>
      <c r="M239" s="3"/>
    </row>
    <row r="240" spans="1:13" ht="18">
      <c r="A240" s="3" t="s">
        <v>2</v>
      </c>
      <c r="B240" s="252"/>
      <c r="C240" s="30" t="s">
        <v>10</v>
      </c>
      <c r="D240" s="256">
        <v>0.45</v>
      </c>
      <c r="E240" s="256"/>
      <c r="F240" s="256"/>
      <c r="G240" s="256"/>
      <c r="H240" s="256"/>
      <c r="I240" s="257"/>
      <c r="J240" s="84">
        <f>SUM(J235:J239)</f>
        <v>0</v>
      </c>
      <c r="K240" s="66">
        <f>SUM(K235:K239)</f>
        <v>0</v>
      </c>
      <c r="L240" s="66">
        <f>SUM(L235:L239)</f>
        <v>4.93</v>
      </c>
      <c r="M240" s="66">
        <f>SUM(M235:M239)</f>
        <v>16.329999999999998</v>
      </c>
    </row>
    <row r="241" spans="1:13" ht="29.4">
      <c r="A241" s="4" t="s">
        <v>3</v>
      </c>
      <c r="B241" s="253"/>
      <c r="C241" s="32" t="s">
        <v>5</v>
      </c>
      <c r="D241" s="258">
        <v>2280.96</v>
      </c>
      <c r="E241" s="258"/>
      <c r="F241" s="258"/>
      <c r="G241" s="258"/>
      <c r="H241" s="258"/>
      <c r="I241" s="258"/>
      <c r="L241" s="88"/>
      <c r="M241" s="65" t="s">
        <v>66</v>
      </c>
    </row>
    <row r="242" spans="1:13" ht="19.5" customHeight="1">
      <c r="A242" s="259" t="s">
        <v>47</v>
      </c>
      <c r="B242" s="260"/>
      <c r="C242" s="261"/>
      <c r="D242" s="78" t="s">
        <v>48</v>
      </c>
      <c r="E242" s="78" t="s">
        <v>49</v>
      </c>
      <c r="F242" s="78" t="s">
        <v>50</v>
      </c>
      <c r="G242" s="78" t="s">
        <v>51</v>
      </c>
      <c r="H242" s="78" t="s">
        <v>52</v>
      </c>
      <c r="I242" s="78" t="s">
        <v>53</v>
      </c>
      <c r="L242" s="88" t="s">
        <v>69</v>
      </c>
      <c r="M242" s="106">
        <f>M240/L240</f>
        <v>3.3123732251521298</v>
      </c>
    </row>
    <row r="243" spans="1:13" ht="73.95" customHeight="1">
      <c r="A243" s="262"/>
      <c r="B243" s="263"/>
      <c r="C243" s="264"/>
      <c r="D243" s="70" t="s">
        <v>29</v>
      </c>
      <c r="E243" s="71" t="s">
        <v>30</v>
      </c>
      <c r="F243" s="72" t="s">
        <v>31</v>
      </c>
      <c r="G243" s="73" t="s">
        <v>34</v>
      </c>
      <c r="H243" s="74" t="s">
        <v>33</v>
      </c>
      <c r="I243" s="75" t="s">
        <v>32</v>
      </c>
    </row>
    <row r="244" spans="1:13" ht="23.25" customHeight="1">
      <c r="A244" s="265" t="s">
        <v>46</v>
      </c>
      <c r="B244" s="266"/>
      <c r="C244" s="267"/>
      <c r="D244" s="208" t="s">
        <v>54</v>
      </c>
      <c r="E244" s="208"/>
      <c r="F244" s="208"/>
      <c r="G244" s="268" t="s">
        <v>55</v>
      </c>
      <c r="H244" s="268"/>
      <c r="I244" s="268"/>
    </row>
    <row r="245" spans="1:13" ht="17.399999999999999" customHeight="1">
      <c r="A245" s="4" t="s">
        <v>15</v>
      </c>
      <c r="B245" s="269" t="s">
        <v>8</v>
      </c>
      <c r="C245" s="115" t="s">
        <v>18</v>
      </c>
      <c r="D245" s="35">
        <f>D239*D240</f>
        <v>11.879999999999999</v>
      </c>
      <c r="E245" s="35"/>
      <c r="F245" s="35"/>
      <c r="G245" s="36"/>
      <c r="H245" s="36"/>
      <c r="I245" s="36"/>
      <c r="J245" s="272" t="s">
        <v>62</v>
      </c>
      <c r="K245" s="273"/>
    </row>
    <row r="246" spans="1:13" s="2" customFormat="1" ht="17.399999999999999" customHeight="1">
      <c r="A246" s="89" t="s">
        <v>15</v>
      </c>
      <c r="B246" s="270"/>
      <c r="C246" s="116" t="s">
        <v>19</v>
      </c>
      <c r="D246" s="36"/>
      <c r="E246" s="36"/>
      <c r="F246" s="36"/>
      <c r="G246" s="36">
        <f>D239*D240</f>
        <v>11.879999999999999</v>
      </c>
      <c r="H246" s="36"/>
      <c r="I246" s="36"/>
      <c r="J246" s="272"/>
      <c r="K246" s="273"/>
    </row>
    <row r="247" spans="1:13" ht="17.399999999999999" customHeight="1">
      <c r="A247" s="90" t="s">
        <v>15</v>
      </c>
      <c r="B247" s="270"/>
      <c r="C247" s="117" t="s">
        <v>20</v>
      </c>
      <c r="D247" s="35"/>
      <c r="E247" s="79">
        <f>D239*D240</f>
        <v>11.879999999999999</v>
      </c>
      <c r="F247" s="35"/>
      <c r="G247" s="36"/>
      <c r="H247" s="36"/>
      <c r="I247" s="36"/>
      <c r="J247" s="272"/>
      <c r="K247" s="273"/>
    </row>
    <row r="248" spans="1:13" ht="17.399999999999999" customHeight="1">
      <c r="A248" s="89" t="s">
        <v>15</v>
      </c>
      <c r="B248" s="270"/>
      <c r="C248" s="116" t="s">
        <v>21</v>
      </c>
      <c r="D248" s="35"/>
      <c r="E248" s="35"/>
      <c r="F248" s="35"/>
      <c r="G248" s="36"/>
      <c r="H248" s="36">
        <f>D239*D240</f>
        <v>11.879999999999999</v>
      </c>
      <c r="I248" s="36"/>
      <c r="J248" s="272"/>
      <c r="K248" s="273"/>
    </row>
    <row r="249" spans="1:13" ht="17.399999999999999" customHeight="1">
      <c r="A249" s="90" t="s">
        <v>15</v>
      </c>
      <c r="B249" s="270"/>
      <c r="C249" s="117" t="s">
        <v>26</v>
      </c>
      <c r="D249" s="35"/>
      <c r="E249" s="35"/>
      <c r="F249" s="35">
        <f>D239*D240</f>
        <v>11.879999999999999</v>
      </c>
      <c r="G249" s="36"/>
      <c r="H249" s="36"/>
      <c r="I249" s="36"/>
      <c r="J249" s="272"/>
      <c r="K249" s="273"/>
    </row>
    <row r="250" spans="1:13" ht="17.399999999999999" customHeight="1">
      <c r="A250" s="89" t="s">
        <v>15</v>
      </c>
      <c r="B250" s="271"/>
      <c r="C250" s="116" t="s">
        <v>27</v>
      </c>
      <c r="D250" s="35"/>
      <c r="E250" s="35"/>
      <c r="F250" s="35"/>
      <c r="G250" s="36"/>
      <c r="H250" s="36"/>
      <c r="I250" s="36">
        <f>D239*D240</f>
        <v>11.879999999999999</v>
      </c>
      <c r="J250" s="274" t="s">
        <v>63</v>
      </c>
      <c r="K250" s="275"/>
    </row>
    <row r="251" spans="1:13" ht="21.6" customHeight="1">
      <c r="A251" s="4" t="s">
        <v>16</v>
      </c>
      <c r="B251" s="269" t="s">
        <v>6</v>
      </c>
      <c r="C251" s="115" t="s">
        <v>22</v>
      </c>
      <c r="D251" s="17">
        <f>D241/D245</f>
        <v>192.00000000000003</v>
      </c>
      <c r="E251" s="17"/>
      <c r="F251" s="17"/>
      <c r="G251" s="27"/>
      <c r="H251" s="27"/>
      <c r="I251" s="27"/>
      <c r="J251" s="274"/>
      <c r="K251" s="275"/>
    </row>
    <row r="252" spans="1:13" ht="21.6" customHeight="1">
      <c r="A252" s="89" t="s">
        <v>16</v>
      </c>
      <c r="B252" s="270"/>
      <c r="C252" s="116" t="s">
        <v>23</v>
      </c>
      <c r="D252" s="17"/>
      <c r="E252" s="17"/>
      <c r="F252" s="17"/>
      <c r="G252" s="27">
        <f>D241/G246</f>
        <v>192.00000000000003</v>
      </c>
      <c r="H252" s="27"/>
      <c r="I252" s="27"/>
      <c r="J252" s="274"/>
      <c r="K252" s="275"/>
    </row>
    <row r="253" spans="1:13" ht="21.6" customHeight="1">
      <c r="A253" s="4" t="s">
        <v>16</v>
      </c>
      <c r="B253" s="270"/>
      <c r="C253" s="115" t="s">
        <v>24</v>
      </c>
      <c r="D253" s="17"/>
      <c r="E253" s="146">
        <f>D241/E247</f>
        <v>192.00000000000003</v>
      </c>
      <c r="F253" s="17"/>
      <c r="G253" s="27"/>
      <c r="H253" s="27"/>
      <c r="I253" s="27"/>
      <c r="J253" s="274"/>
      <c r="K253" s="275"/>
    </row>
    <row r="254" spans="1:13" ht="21.6" customHeight="1">
      <c r="A254" s="89" t="s">
        <v>16</v>
      </c>
      <c r="B254" s="270"/>
      <c r="C254" s="116" t="s">
        <v>24</v>
      </c>
      <c r="D254" s="17"/>
      <c r="E254" s="17"/>
      <c r="F254" s="17"/>
      <c r="G254" s="27"/>
      <c r="H254" s="27">
        <f>D241/H248</f>
        <v>192.00000000000003</v>
      </c>
      <c r="I254" s="27"/>
      <c r="J254" s="274"/>
      <c r="K254" s="275"/>
    </row>
    <row r="255" spans="1:13" ht="21.6" customHeight="1">
      <c r="A255" s="4" t="s">
        <v>16</v>
      </c>
      <c r="B255" s="270"/>
      <c r="C255" s="115" t="s">
        <v>26</v>
      </c>
      <c r="D255" s="17"/>
      <c r="E255" s="17"/>
      <c r="F255" s="17">
        <f>D241/F249</f>
        <v>192.00000000000003</v>
      </c>
      <c r="G255" s="27"/>
      <c r="H255" s="27"/>
      <c r="I255" s="27"/>
      <c r="J255" s="274"/>
      <c r="K255" s="275"/>
    </row>
    <row r="256" spans="1:13" ht="21.6" customHeight="1">
      <c r="A256" s="89" t="s">
        <v>16</v>
      </c>
      <c r="B256" s="271"/>
      <c r="C256" s="116" t="s">
        <v>25</v>
      </c>
      <c r="D256" s="17"/>
      <c r="E256" s="17"/>
      <c r="F256" s="17"/>
      <c r="G256" s="27"/>
      <c r="H256" s="27"/>
      <c r="I256" s="27">
        <f>D241/I250</f>
        <v>192.00000000000003</v>
      </c>
      <c r="J256" s="274"/>
      <c r="K256" s="275"/>
    </row>
    <row r="257" spans="1:13" ht="27.6" customHeight="1">
      <c r="A257" s="91" t="s">
        <v>13</v>
      </c>
      <c r="B257" s="248" t="s">
        <v>41</v>
      </c>
      <c r="C257" s="168" t="s">
        <v>114</v>
      </c>
      <c r="D257" s="118">
        <f>D236*D237*D235</f>
        <v>3263.6600000000003</v>
      </c>
      <c r="E257" s="119">
        <f>D235*D236*D237</f>
        <v>3263.66</v>
      </c>
      <c r="F257" s="119">
        <f>D235*D237*D236</f>
        <v>3263.66</v>
      </c>
      <c r="G257" s="120">
        <f>D235*D236*D237</f>
        <v>3263.66</v>
      </c>
      <c r="H257" s="120">
        <f>D235*D236*D237</f>
        <v>3263.66</v>
      </c>
      <c r="I257" s="120">
        <f>D235*D236*D237</f>
        <v>3263.66</v>
      </c>
    </row>
    <row r="258" spans="1:13" s="1" customFormat="1" ht="27.6" customHeight="1">
      <c r="A258" s="91" t="s">
        <v>17</v>
      </c>
      <c r="B258" s="249"/>
      <c r="C258" s="121" t="s">
        <v>38</v>
      </c>
      <c r="D258" s="52">
        <f>D238*D251</f>
        <v>3133.1136000000006</v>
      </c>
      <c r="E258" s="52"/>
      <c r="F258" s="52"/>
      <c r="G258" s="27"/>
      <c r="H258" s="27"/>
      <c r="I258" s="27"/>
    </row>
    <row r="259" spans="1:13" s="1" customFormat="1" ht="27.6" customHeight="1">
      <c r="A259" s="92" t="s">
        <v>36</v>
      </c>
      <c r="B259" s="249"/>
      <c r="C259" s="122" t="s">
        <v>35</v>
      </c>
      <c r="D259" s="52"/>
      <c r="E259" s="52"/>
      <c r="F259" s="52"/>
      <c r="G259" s="27">
        <f>D238*D235</f>
        <v>3263.6600000000003</v>
      </c>
      <c r="H259" s="27"/>
      <c r="I259" s="27"/>
    </row>
    <row r="260" spans="1:13" s="1" customFormat="1" ht="27.6" customHeight="1">
      <c r="A260" s="92" t="s">
        <v>40</v>
      </c>
      <c r="B260" s="249"/>
      <c r="C260" s="123" t="s">
        <v>37</v>
      </c>
      <c r="D260" s="52"/>
      <c r="E260" s="52">
        <f>E247*E253</f>
        <v>2280.96</v>
      </c>
      <c r="F260" s="52"/>
      <c r="G260" s="27"/>
      <c r="H260" s="27"/>
      <c r="I260" s="27"/>
    </row>
    <row r="261" spans="1:13" s="1" customFormat="1" ht="27.6" customHeight="1">
      <c r="A261" s="91"/>
      <c r="B261" s="249"/>
      <c r="C261" s="124" t="s">
        <v>37</v>
      </c>
      <c r="D261" s="52"/>
      <c r="E261" s="52"/>
      <c r="F261" s="52"/>
      <c r="G261" s="27"/>
      <c r="H261" s="27">
        <f>H248*D235</f>
        <v>2376</v>
      </c>
      <c r="I261" s="27"/>
    </row>
    <row r="262" spans="1:13" s="1" customFormat="1" ht="27.6" customHeight="1">
      <c r="A262" s="91" t="s">
        <v>17</v>
      </c>
      <c r="B262" s="249"/>
      <c r="C262" s="125" t="s">
        <v>28</v>
      </c>
      <c r="D262" s="52"/>
      <c r="E262" s="52"/>
      <c r="F262" s="52">
        <f>F249*F255</f>
        <v>2280.96</v>
      </c>
      <c r="G262" s="27"/>
      <c r="H262" s="27"/>
      <c r="I262" s="27"/>
    </row>
    <row r="263" spans="1:13" s="1" customFormat="1" ht="21.6" customHeight="1">
      <c r="A263" s="91"/>
      <c r="B263" s="250"/>
      <c r="C263" s="116" t="s">
        <v>25</v>
      </c>
      <c r="D263" s="52"/>
      <c r="E263" s="52"/>
      <c r="F263" s="52"/>
      <c r="G263" s="27"/>
      <c r="H263" s="27"/>
      <c r="I263" s="27">
        <f>I250*D235</f>
        <v>2376</v>
      </c>
    </row>
    <row r="264" spans="1:13" ht="27.6" customHeight="1">
      <c r="A264" s="3"/>
      <c r="B264" s="3"/>
      <c r="C264" s="126" t="s">
        <v>12</v>
      </c>
      <c r="D264" s="127">
        <f t="shared" ref="D264:I264" si="8">MIN(D257:D263)</f>
        <v>3133.1136000000006</v>
      </c>
      <c r="E264" s="61">
        <f t="shared" si="8"/>
        <v>2280.96</v>
      </c>
      <c r="F264" s="127">
        <f t="shared" si="8"/>
        <v>2280.96</v>
      </c>
      <c r="G264" s="128">
        <f t="shared" si="8"/>
        <v>3263.66</v>
      </c>
      <c r="H264" s="128">
        <f t="shared" si="8"/>
        <v>2376</v>
      </c>
      <c r="I264" s="128">
        <f t="shared" si="8"/>
        <v>2376</v>
      </c>
    </row>
    <row r="266" spans="1:13" ht="27.6" customHeight="1">
      <c r="C266" s="53" t="s">
        <v>39</v>
      </c>
      <c r="D266" s="63"/>
      <c r="E266" s="63" t="s">
        <v>75</v>
      </c>
      <c r="F266" s="64"/>
      <c r="G266" s="64"/>
      <c r="H266" s="64"/>
      <c r="I266" s="64"/>
      <c r="J266" s="241" t="s">
        <v>83</v>
      </c>
      <c r="K266" s="242"/>
      <c r="L266" s="242"/>
    </row>
    <row r="267" spans="1:13">
      <c r="A267" s="242" t="s">
        <v>59</v>
      </c>
      <c r="B267" s="242"/>
      <c r="F267"/>
      <c r="G267"/>
      <c r="H267"/>
      <c r="I267"/>
      <c r="J267" s="110" t="s">
        <v>86</v>
      </c>
      <c r="K267" s="110"/>
    </row>
    <row r="268" spans="1:13">
      <c r="J268" s="291"/>
      <c r="K268" s="292"/>
    </row>
    <row r="269" spans="1:13" ht="15.6">
      <c r="A269" s="280"/>
      <c r="B269" s="280"/>
      <c r="C269" s="280"/>
      <c r="D269" s="280"/>
      <c r="E269" s="280"/>
      <c r="F269" s="280"/>
      <c r="G269" s="280"/>
      <c r="H269" s="280"/>
      <c r="I269" s="280"/>
      <c r="J269" s="280"/>
      <c r="K269" s="280"/>
      <c r="L269" s="280"/>
      <c r="M269" s="280"/>
    </row>
    <row r="270" spans="1:13" ht="24.75" customHeight="1">
      <c r="D270" s="83" t="s">
        <v>87</v>
      </c>
      <c r="E270" s="81"/>
      <c r="F270" s="81"/>
      <c r="G270" s="81"/>
      <c r="H270" s="81"/>
      <c r="I270" s="81"/>
      <c r="J270" s="281" t="s">
        <v>67</v>
      </c>
      <c r="K270" s="281"/>
      <c r="L270" s="281"/>
      <c r="M270" s="281"/>
    </row>
    <row r="271" spans="1:13" ht="15" customHeight="1">
      <c r="A271" s="282" t="s">
        <v>56</v>
      </c>
      <c r="B271" s="282"/>
      <c r="C271" s="67" t="s">
        <v>61</v>
      </c>
      <c r="D271" t="s">
        <v>89</v>
      </c>
      <c r="J271" s="283" t="s">
        <v>71</v>
      </c>
      <c r="K271" s="283" t="s">
        <v>70</v>
      </c>
      <c r="L271" s="283" t="s">
        <v>68</v>
      </c>
      <c r="M271" s="237" t="s">
        <v>65</v>
      </c>
    </row>
    <row r="272" spans="1:13" ht="52.5" customHeight="1">
      <c r="A272" s="68" t="s">
        <v>60</v>
      </c>
      <c r="B272" s="68" t="s">
        <v>44</v>
      </c>
      <c r="C272" s="2"/>
      <c r="J272" s="284"/>
      <c r="K272" s="284"/>
      <c r="L272" s="284"/>
      <c r="M272" s="237"/>
    </row>
    <row r="273" spans="1:13" s="57" customFormat="1" ht="26.4" customHeight="1">
      <c r="A273" s="30">
        <v>1</v>
      </c>
      <c r="B273" s="58" t="s">
        <v>45</v>
      </c>
      <c r="C273" s="30" t="s">
        <v>4</v>
      </c>
      <c r="D273" s="278">
        <v>200</v>
      </c>
      <c r="E273" s="278"/>
      <c r="F273" s="278"/>
      <c r="G273" s="278"/>
      <c r="H273" s="278"/>
      <c r="I273" s="279"/>
      <c r="J273" s="85"/>
      <c r="K273" s="30"/>
      <c r="L273" s="30">
        <v>4</v>
      </c>
      <c r="M273" s="30">
        <v>10</v>
      </c>
    </row>
    <row r="274" spans="1:13" s="57" customFormat="1" ht="18">
      <c r="A274" s="30" t="s">
        <v>0</v>
      </c>
      <c r="B274" s="276" t="s">
        <v>43</v>
      </c>
      <c r="C274" s="30" t="s">
        <v>57</v>
      </c>
      <c r="D274" s="254">
        <v>8</v>
      </c>
      <c r="E274" s="254"/>
      <c r="F274" s="254"/>
      <c r="G274" s="254"/>
      <c r="H274" s="254"/>
      <c r="I274" s="255"/>
      <c r="J274" s="86"/>
      <c r="K274" s="76"/>
      <c r="L274" s="30">
        <v>4</v>
      </c>
      <c r="M274" s="30">
        <v>6</v>
      </c>
    </row>
    <row r="275" spans="1:13" s="57" customFormat="1" ht="18">
      <c r="A275" s="30" t="s">
        <v>1</v>
      </c>
      <c r="B275" s="277"/>
      <c r="C275" s="30" t="s">
        <v>58</v>
      </c>
      <c r="D275" s="254">
        <v>2</v>
      </c>
      <c r="E275" s="254"/>
      <c r="F275" s="254"/>
      <c r="G275" s="254"/>
      <c r="H275" s="254"/>
      <c r="I275" s="255"/>
      <c r="J275" s="86"/>
      <c r="K275" s="76"/>
      <c r="L275" s="30"/>
      <c r="M275" s="30"/>
    </row>
    <row r="276" spans="1:13" ht="17.25" customHeight="1">
      <c r="A276" s="6" t="s">
        <v>7</v>
      </c>
      <c r="B276" s="6"/>
      <c r="C276" s="82" t="s">
        <v>11</v>
      </c>
      <c r="D276" s="246">
        <f>D274*D275</f>
        <v>16</v>
      </c>
      <c r="E276" s="246"/>
      <c r="F276" s="246"/>
      <c r="G276" s="246"/>
      <c r="H276" s="246"/>
      <c r="I276" s="247"/>
      <c r="J276" s="86"/>
      <c r="K276" s="76"/>
      <c r="L276" s="3"/>
      <c r="M276" s="3"/>
    </row>
    <row r="277" spans="1:13" ht="18">
      <c r="A277" s="3" t="s">
        <v>14</v>
      </c>
      <c r="B277" s="251" t="s">
        <v>42</v>
      </c>
      <c r="C277" s="30" t="s">
        <v>9</v>
      </c>
      <c r="D277" s="254">
        <v>25.5</v>
      </c>
      <c r="E277" s="254"/>
      <c r="F277" s="254"/>
      <c r="G277" s="254"/>
      <c r="H277" s="254"/>
      <c r="I277" s="255"/>
      <c r="J277" s="87"/>
      <c r="K277" s="77"/>
      <c r="L277" s="3"/>
      <c r="M277" s="3"/>
    </row>
    <row r="278" spans="1:13" ht="18">
      <c r="A278" s="3" t="s">
        <v>2</v>
      </c>
      <c r="B278" s="252"/>
      <c r="C278" s="30" t="s">
        <v>10</v>
      </c>
      <c r="D278" s="256">
        <v>0.35</v>
      </c>
      <c r="E278" s="256"/>
      <c r="F278" s="256"/>
      <c r="G278" s="256"/>
      <c r="H278" s="256"/>
      <c r="I278" s="257"/>
      <c r="J278" s="84">
        <f>SUM(J273:J277)</f>
        <v>0</v>
      </c>
      <c r="K278" s="66">
        <f>SUM(K273:K277)</f>
        <v>0</v>
      </c>
      <c r="L278" s="66">
        <f>SUM(L273:L277)</f>
        <v>8</v>
      </c>
      <c r="M278" s="66">
        <f>SUM(M273:M277)</f>
        <v>16</v>
      </c>
    </row>
    <row r="279" spans="1:13" ht="29.4">
      <c r="A279" s="4" t="s">
        <v>3</v>
      </c>
      <c r="B279" s="253"/>
      <c r="C279" s="32" t="s">
        <v>5</v>
      </c>
      <c r="D279" s="258">
        <v>2203.1999999999998</v>
      </c>
      <c r="E279" s="258"/>
      <c r="F279" s="258"/>
      <c r="G279" s="258"/>
      <c r="H279" s="258"/>
      <c r="I279" s="258"/>
      <c r="L279" s="88"/>
      <c r="M279" s="65" t="s">
        <v>66</v>
      </c>
    </row>
    <row r="280" spans="1:13" ht="19.5" customHeight="1">
      <c r="A280" s="259" t="s">
        <v>47</v>
      </c>
      <c r="B280" s="260"/>
      <c r="C280" s="261"/>
      <c r="D280" s="78" t="s">
        <v>48</v>
      </c>
      <c r="E280" s="78" t="s">
        <v>49</v>
      </c>
      <c r="F280" s="78" t="s">
        <v>50</v>
      </c>
      <c r="G280" s="78" t="s">
        <v>51</v>
      </c>
      <c r="H280" s="78" t="s">
        <v>52</v>
      </c>
      <c r="I280" s="78" t="s">
        <v>53</v>
      </c>
      <c r="L280" s="88" t="s">
        <v>69</v>
      </c>
      <c r="M280" s="106">
        <f>M278/L278</f>
        <v>2</v>
      </c>
    </row>
    <row r="281" spans="1:13" ht="73.95" customHeight="1">
      <c r="A281" s="262"/>
      <c r="B281" s="263"/>
      <c r="C281" s="264"/>
      <c r="D281" s="70" t="s">
        <v>29</v>
      </c>
      <c r="E281" s="71" t="s">
        <v>30</v>
      </c>
      <c r="F281" s="72" t="s">
        <v>31</v>
      </c>
      <c r="G281" s="73" t="s">
        <v>34</v>
      </c>
      <c r="H281" s="74" t="s">
        <v>33</v>
      </c>
      <c r="I281" s="75" t="s">
        <v>32</v>
      </c>
    </row>
    <row r="282" spans="1:13" ht="23.25" customHeight="1">
      <c r="A282" s="265" t="s">
        <v>46</v>
      </c>
      <c r="B282" s="266"/>
      <c r="C282" s="267"/>
      <c r="D282" s="208" t="s">
        <v>54</v>
      </c>
      <c r="E282" s="208"/>
      <c r="F282" s="208"/>
      <c r="G282" s="268" t="s">
        <v>55</v>
      </c>
      <c r="H282" s="268"/>
      <c r="I282" s="268"/>
    </row>
    <row r="283" spans="1:13" ht="17.399999999999999" customHeight="1">
      <c r="A283" s="4" t="s">
        <v>15</v>
      </c>
      <c r="B283" s="269" t="s">
        <v>8</v>
      </c>
      <c r="C283" s="115" t="s">
        <v>18</v>
      </c>
      <c r="D283" s="35">
        <f>D277*D278</f>
        <v>8.9249999999999989</v>
      </c>
      <c r="E283" s="35"/>
      <c r="F283" s="35"/>
      <c r="G283" s="36"/>
      <c r="H283" s="36"/>
      <c r="I283" s="36"/>
      <c r="J283" s="272" t="s">
        <v>62</v>
      </c>
      <c r="K283" s="273"/>
    </row>
    <row r="284" spans="1:13" s="2" customFormat="1" ht="17.399999999999999" customHeight="1">
      <c r="A284" s="89" t="s">
        <v>15</v>
      </c>
      <c r="B284" s="270"/>
      <c r="C284" s="116" t="s">
        <v>19</v>
      </c>
      <c r="D284" s="36"/>
      <c r="E284" s="36"/>
      <c r="F284" s="36"/>
      <c r="G284" s="36">
        <f>D277*D278</f>
        <v>8.9249999999999989</v>
      </c>
      <c r="H284" s="36"/>
      <c r="I284" s="36"/>
      <c r="J284" s="272"/>
      <c r="K284" s="273"/>
    </row>
    <row r="285" spans="1:13" ht="17.399999999999999" customHeight="1">
      <c r="A285" s="90" t="s">
        <v>15</v>
      </c>
      <c r="B285" s="270"/>
      <c r="C285" s="117" t="s">
        <v>20</v>
      </c>
      <c r="D285" s="35"/>
      <c r="E285" s="14">
        <f>D277*D278</f>
        <v>8.9249999999999989</v>
      </c>
      <c r="F285" s="35"/>
      <c r="G285" s="36"/>
      <c r="H285" s="36"/>
      <c r="I285" s="36"/>
      <c r="J285" s="272"/>
      <c r="K285" s="273"/>
    </row>
    <row r="286" spans="1:13" ht="17.399999999999999" customHeight="1">
      <c r="A286" s="89" t="s">
        <v>15</v>
      </c>
      <c r="B286" s="270"/>
      <c r="C286" s="116" t="s">
        <v>21</v>
      </c>
      <c r="D286" s="35"/>
      <c r="E286" s="35"/>
      <c r="F286" s="35"/>
      <c r="G286" s="36"/>
      <c r="H286" s="80">
        <f>D277*D278</f>
        <v>8.9249999999999989</v>
      </c>
      <c r="I286" s="36"/>
      <c r="J286" s="272"/>
      <c r="K286" s="273"/>
    </row>
    <row r="287" spans="1:13" ht="17.399999999999999" customHeight="1">
      <c r="A287" s="90" t="s">
        <v>15</v>
      </c>
      <c r="B287" s="270"/>
      <c r="C287" s="117" t="s">
        <v>26</v>
      </c>
      <c r="D287" s="35"/>
      <c r="E287" s="35"/>
      <c r="F287" s="35">
        <f>D277*D278</f>
        <v>8.9249999999999989</v>
      </c>
      <c r="G287" s="36"/>
      <c r="H287" s="36"/>
      <c r="I287" s="36"/>
      <c r="J287" s="272"/>
      <c r="K287" s="273"/>
    </row>
    <row r="288" spans="1:13" ht="17.399999999999999" customHeight="1">
      <c r="A288" s="89" t="s">
        <v>15</v>
      </c>
      <c r="B288" s="271"/>
      <c r="C288" s="116" t="s">
        <v>27</v>
      </c>
      <c r="D288" s="35"/>
      <c r="E288" s="35"/>
      <c r="F288" s="35"/>
      <c r="G288" s="36"/>
      <c r="H288" s="36"/>
      <c r="I288" s="36">
        <f>D277*D278</f>
        <v>8.9249999999999989</v>
      </c>
      <c r="J288" s="274" t="s">
        <v>63</v>
      </c>
      <c r="K288" s="275"/>
    </row>
    <row r="289" spans="1:12" ht="21.6" customHeight="1">
      <c r="A289" s="4" t="s">
        <v>16</v>
      </c>
      <c r="B289" s="269" t="s">
        <v>6</v>
      </c>
      <c r="C289" s="115" t="s">
        <v>22</v>
      </c>
      <c r="D289" s="17">
        <f>D279/D283</f>
        <v>246.85714285714286</v>
      </c>
      <c r="E289" s="17"/>
      <c r="F289" s="17"/>
      <c r="G289" s="27"/>
      <c r="H289" s="27"/>
      <c r="I289" s="27"/>
      <c r="J289" s="274"/>
      <c r="K289" s="275"/>
    </row>
    <row r="290" spans="1:12" ht="21.6" customHeight="1">
      <c r="A290" s="89" t="s">
        <v>16</v>
      </c>
      <c r="B290" s="270"/>
      <c r="C290" s="116" t="s">
        <v>23</v>
      </c>
      <c r="D290" s="17"/>
      <c r="E290" s="17"/>
      <c r="F290" s="17"/>
      <c r="G290" s="27">
        <f>D279/G284</f>
        <v>246.85714285714286</v>
      </c>
      <c r="H290" s="27"/>
      <c r="I290" s="27"/>
      <c r="J290" s="274"/>
      <c r="K290" s="275"/>
    </row>
    <row r="291" spans="1:12" ht="21.6" customHeight="1">
      <c r="A291" s="4" t="s">
        <v>16</v>
      </c>
      <c r="B291" s="270"/>
      <c r="C291" s="115" t="s">
        <v>24</v>
      </c>
      <c r="D291" s="17"/>
      <c r="E291" s="132">
        <f>D279/E285</f>
        <v>246.85714285714286</v>
      </c>
      <c r="F291" s="17"/>
      <c r="G291" s="27"/>
      <c r="H291" s="27"/>
      <c r="I291" s="27"/>
      <c r="J291" s="274"/>
      <c r="K291" s="275"/>
    </row>
    <row r="292" spans="1:12" ht="21.6" customHeight="1">
      <c r="A292" s="89" t="s">
        <v>16</v>
      </c>
      <c r="B292" s="270"/>
      <c r="C292" s="116" t="s">
        <v>24</v>
      </c>
      <c r="D292" s="17"/>
      <c r="E292" s="17"/>
      <c r="F292" s="17"/>
      <c r="G292" s="27"/>
      <c r="H292" s="149">
        <f>D279/H286</f>
        <v>246.85714285714286</v>
      </c>
      <c r="I292" s="27"/>
      <c r="J292" s="274"/>
      <c r="K292" s="275"/>
    </row>
    <row r="293" spans="1:12" ht="21.6" customHeight="1">
      <c r="A293" s="4" t="s">
        <v>16</v>
      </c>
      <c r="B293" s="270"/>
      <c r="C293" s="115" t="s">
        <v>26</v>
      </c>
      <c r="D293" s="17"/>
      <c r="E293" s="17"/>
      <c r="F293" s="17">
        <f>D279/F287</f>
        <v>246.85714285714286</v>
      </c>
      <c r="G293" s="27"/>
      <c r="H293" s="27"/>
      <c r="I293" s="27"/>
      <c r="J293" s="274"/>
      <c r="K293" s="275"/>
    </row>
    <row r="294" spans="1:12" ht="21.6" customHeight="1">
      <c r="A294" s="89" t="s">
        <v>16</v>
      </c>
      <c r="B294" s="271"/>
      <c r="C294" s="116" t="s">
        <v>25</v>
      </c>
      <c r="D294" s="17"/>
      <c r="E294" s="17"/>
      <c r="F294" s="17"/>
      <c r="G294" s="27"/>
      <c r="H294" s="27"/>
      <c r="I294" s="27">
        <f>D279/I288</f>
        <v>246.85714285714286</v>
      </c>
      <c r="J294" s="274"/>
      <c r="K294" s="275"/>
    </row>
    <row r="295" spans="1:12" ht="27.6" customHeight="1">
      <c r="A295" s="91" t="s">
        <v>13</v>
      </c>
      <c r="B295" s="248" t="s">
        <v>41</v>
      </c>
      <c r="C295" s="168" t="s">
        <v>114</v>
      </c>
      <c r="D295" s="118">
        <f>D274*D275*D273</f>
        <v>3200</v>
      </c>
      <c r="E295" s="119">
        <f>D273*D274*D275</f>
        <v>3200</v>
      </c>
      <c r="F295" s="119">
        <f>D273*D275*D274</f>
        <v>3200</v>
      </c>
      <c r="G295" s="120">
        <f>D273*D274*D275</f>
        <v>3200</v>
      </c>
      <c r="H295" s="120">
        <f>D273*D274*D275</f>
        <v>3200</v>
      </c>
      <c r="I295" s="120">
        <f>D273*D274*D275</f>
        <v>3200</v>
      </c>
    </row>
    <row r="296" spans="1:12" s="1" customFormat="1" ht="27.6" customHeight="1">
      <c r="A296" s="91" t="s">
        <v>17</v>
      </c>
      <c r="B296" s="249"/>
      <c r="C296" s="121" t="s">
        <v>38</v>
      </c>
      <c r="D296" s="52">
        <f>D276*D289</f>
        <v>3949.7142857142858</v>
      </c>
      <c r="E296" s="52"/>
      <c r="F296" s="52"/>
      <c r="G296" s="27"/>
      <c r="H296" s="27"/>
      <c r="I296" s="27"/>
    </row>
    <row r="297" spans="1:12" s="1" customFormat="1" ht="27.6" customHeight="1">
      <c r="A297" s="92" t="s">
        <v>36</v>
      </c>
      <c r="B297" s="249"/>
      <c r="C297" s="122" t="s">
        <v>35</v>
      </c>
      <c r="D297" s="52"/>
      <c r="E297" s="52"/>
      <c r="F297" s="52"/>
      <c r="G297" s="27">
        <f>D276*D273</f>
        <v>3200</v>
      </c>
      <c r="H297" s="27"/>
      <c r="I297" s="27"/>
    </row>
    <row r="298" spans="1:12" s="1" customFormat="1" ht="27.6" customHeight="1">
      <c r="A298" s="92" t="s">
        <v>40</v>
      </c>
      <c r="B298" s="249"/>
      <c r="C298" s="123" t="s">
        <v>37</v>
      </c>
      <c r="D298" s="52"/>
      <c r="E298" s="52">
        <f>E285*E291</f>
        <v>2203.1999999999998</v>
      </c>
      <c r="F298" s="52"/>
      <c r="G298" s="27"/>
      <c r="H298" s="27"/>
      <c r="I298" s="27"/>
    </row>
    <row r="299" spans="1:12" s="1" customFormat="1" ht="27.6" customHeight="1">
      <c r="A299" s="91"/>
      <c r="B299" s="249"/>
      <c r="C299" s="124" t="s">
        <v>37</v>
      </c>
      <c r="D299" s="52"/>
      <c r="E299" s="52"/>
      <c r="F299" s="52"/>
      <c r="G299" s="27"/>
      <c r="H299" s="27">
        <f>H286*D273</f>
        <v>1784.9999999999998</v>
      </c>
      <c r="I299" s="27"/>
    </row>
    <row r="300" spans="1:12" s="1" customFormat="1" ht="27.6" customHeight="1">
      <c r="A300" s="91" t="s">
        <v>17</v>
      </c>
      <c r="B300" s="249"/>
      <c r="C300" s="125" t="s">
        <v>28</v>
      </c>
      <c r="D300" s="52"/>
      <c r="E300" s="52"/>
      <c r="F300" s="52">
        <f>F287*F293</f>
        <v>2203.1999999999998</v>
      </c>
      <c r="G300" s="27"/>
      <c r="H300" s="27"/>
      <c r="I300" s="27"/>
    </row>
    <row r="301" spans="1:12" s="1" customFormat="1" ht="21.6" customHeight="1">
      <c r="A301" s="91"/>
      <c r="B301" s="250"/>
      <c r="C301" s="116" t="s">
        <v>25</v>
      </c>
      <c r="D301" s="52"/>
      <c r="E301" s="52"/>
      <c r="F301" s="52"/>
      <c r="G301" s="27"/>
      <c r="H301" s="27"/>
      <c r="I301" s="27">
        <f>I288*D273</f>
        <v>1784.9999999999998</v>
      </c>
    </row>
    <row r="302" spans="1:12" ht="27.6" customHeight="1">
      <c r="A302" s="3"/>
      <c r="B302" s="3"/>
      <c r="C302" s="126" t="s">
        <v>12</v>
      </c>
      <c r="D302" s="127">
        <f t="shared" ref="D302:I302" si="9">MIN(D295:D301)</f>
        <v>3200</v>
      </c>
      <c r="E302" s="141">
        <f t="shared" si="9"/>
        <v>2203.1999999999998</v>
      </c>
      <c r="F302" s="127">
        <f t="shared" si="9"/>
        <v>2203.1999999999998</v>
      </c>
      <c r="G302" s="128">
        <f t="shared" si="9"/>
        <v>3200</v>
      </c>
      <c r="H302" s="62">
        <f t="shared" si="9"/>
        <v>1784.9999999999998</v>
      </c>
      <c r="I302" s="128">
        <f t="shared" si="9"/>
        <v>1784.9999999999998</v>
      </c>
    </row>
    <row r="304" spans="1:12" ht="27.6" customHeight="1">
      <c r="C304" s="53" t="s">
        <v>39</v>
      </c>
      <c r="D304" s="63"/>
      <c r="E304" s="63"/>
      <c r="F304" s="64"/>
      <c r="G304" s="64"/>
      <c r="H304" s="64" t="s">
        <v>75</v>
      </c>
      <c r="I304" s="64"/>
      <c r="J304" s="241" t="s">
        <v>83</v>
      </c>
      <c r="K304" s="242"/>
      <c r="L304" s="242"/>
    </row>
    <row r="305" spans="1:14">
      <c r="A305" s="242" t="s">
        <v>59</v>
      </c>
      <c r="B305" s="242"/>
      <c r="F305"/>
      <c r="G305"/>
      <c r="H305"/>
      <c r="I305"/>
      <c r="J305" s="110" t="s">
        <v>86</v>
      </c>
      <c r="K305" s="110"/>
    </row>
    <row r="306" spans="1:14">
      <c r="A306" s="243" t="s">
        <v>104</v>
      </c>
      <c r="B306" s="243"/>
    </row>
    <row r="307" spans="1:14" s="65" customFormat="1" ht="74.400000000000006" customHeight="1">
      <c r="A307" s="153" t="s">
        <v>96</v>
      </c>
      <c r="B307" s="153" t="s">
        <v>94</v>
      </c>
      <c r="C307" s="153" t="s">
        <v>95</v>
      </c>
      <c r="D307" s="244" t="s">
        <v>97</v>
      </c>
      <c r="E307" s="244"/>
      <c r="F307" s="245" t="s">
        <v>98</v>
      </c>
      <c r="G307" s="245"/>
      <c r="H307" s="154" t="s">
        <v>99</v>
      </c>
      <c r="I307" s="154" t="s">
        <v>100</v>
      </c>
      <c r="K307" s="232" t="s">
        <v>181</v>
      </c>
      <c r="L307" s="232"/>
      <c r="M307" s="232"/>
    </row>
    <row r="308" spans="1:14" s="152" customFormat="1" ht="10.199999999999999">
      <c r="A308" s="155"/>
      <c r="B308" s="155">
        <v>1</v>
      </c>
      <c r="C308" s="155">
        <v>2</v>
      </c>
      <c r="D308" s="235">
        <v>3</v>
      </c>
      <c r="E308" s="235"/>
      <c r="F308" s="236">
        <v>4</v>
      </c>
      <c r="G308" s="236"/>
      <c r="H308" s="156">
        <v>5</v>
      </c>
      <c r="I308" s="156">
        <v>6</v>
      </c>
      <c r="K308" s="152" t="s">
        <v>182</v>
      </c>
      <c r="M308" s="152" t="s">
        <v>183</v>
      </c>
    </row>
    <row r="309" spans="1:14" s="65" customFormat="1" ht="28.8">
      <c r="A309" s="162">
        <v>1</v>
      </c>
      <c r="B309" s="157" t="s">
        <v>113</v>
      </c>
      <c r="C309" s="163">
        <f>D199</f>
        <v>4.25</v>
      </c>
      <c r="D309" s="239" t="s">
        <v>101</v>
      </c>
      <c r="E309" s="239"/>
      <c r="F309" s="320">
        <f>D198</f>
        <v>5.3</v>
      </c>
      <c r="G309" s="320"/>
      <c r="H309" s="166">
        <f>D197</f>
        <v>200</v>
      </c>
      <c r="I309" s="182">
        <f>E226</f>
        <v>2324.16</v>
      </c>
      <c r="K309" s="234">
        <f>I309/1.08</f>
        <v>2151.9999999999995</v>
      </c>
      <c r="L309" s="234"/>
      <c r="M309" s="187">
        <f>I309/1.23</f>
        <v>1889.560975609756</v>
      </c>
    </row>
    <row r="310" spans="1:14" s="65" customFormat="1" ht="28.8">
      <c r="A310" s="162">
        <v>2</v>
      </c>
      <c r="B310" s="157" t="s">
        <v>106</v>
      </c>
      <c r="C310" s="163">
        <f>D237</f>
        <v>3.31</v>
      </c>
      <c r="D310" s="239" t="s">
        <v>101</v>
      </c>
      <c r="E310" s="239"/>
      <c r="F310" s="320">
        <f>D236</f>
        <v>4.93</v>
      </c>
      <c r="G310" s="320"/>
      <c r="H310" s="166">
        <f>D197</f>
        <v>200</v>
      </c>
      <c r="I310" s="182">
        <f>E264</f>
        <v>2280.96</v>
      </c>
      <c r="K310" s="234">
        <f>I310/1.08</f>
        <v>2112</v>
      </c>
      <c r="L310" s="234"/>
      <c r="M310" s="187">
        <f>I310/1.23</f>
        <v>1854.439024390244</v>
      </c>
    </row>
    <row r="311" spans="1:14" s="65" customFormat="1" ht="28.8">
      <c r="A311" s="162">
        <v>3</v>
      </c>
      <c r="B311" s="157" t="s">
        <v>113</v>
      </c>
      <c r="C311" s="163">
        <f>D275</f>
        <v>2</v>
      </c>
      <c r="D311" s="239" t="s">
        <v>101</v>
      </c>
      <c r="E311" s="239"/>
      <c r="F311" s="320">
        <f>D274</f>
        <v>8</v>
      </c>
      <c r="G311" s="320"/>
      <c r="H311" s="166">
        <f>D197</f>
        <v>200</v>
      </c>
      <c r="I311" s="182">
        <f>H302</f>
        <v>1784.9999999999998</v>
      </c>
      <c r="K311" s="234">
        <f>I311/1.08</f>
        <v>1652.7777777777774</v>
      </c>
      <c r="L311" s="234"/>
      <c r="M311" s="187">
        <f>I311/1.23</f>
        <v>1451.2195121951218</v>
      </c>
    </row>
    <row r="312" spans="1:14">
      <c r="I312" s="181">
        <f>SUM(I309:I311)</f>
        <v>6390.12</v>
      </c>
      <c r="K312" s="318">
        <f t="shared" ref="K312:M312" si="10">SUM(K309:K311)</f>
        <v>5916.7777777777774</v>
      </c>
      <c r="L312" s="318"/>
      <c r="M312" s="181">
        <f t="shared" si="10"/>
        <v>5195.2195121951218</v>
      </c>
      <c r="N312" s="181"/>
    </row>
    <row r="313" spans="1:14">
      <c r="K313" s="319"/>
      <c r="L313" s="319"/>
      <c r="M313" s="65"/>
    </row>
  </sheetData>
  <sheetProtection password="8DE1" sheet="1" formatCells="0" formatColumns="0" formatRows="0" insertColumns="0" insertRows="0" insertHyperlinks="0" deleteColumns="0" deleteRows="0" sort="0" autoFilter="0" pivotTables="0"/>
  <protectedRanges>
    <protectedRange sqref="I188:I192" name="Rozstęp21"/>
    <protectedRange sqref="D183:I183" name="Rozstęp20"/>
    <protectedRange sqref="J152:M156" name="Rozstęp19"/>
    <protectedRange sqref="D156:I158" name="Rozstęp18"/>
    <protectedRange sqref="D153:I154" name="Rozstęp17"/>
    <protectedRange sqref="D146:I146" name="Rozstęp16"/>
    <protectedRange sqref="J115:M119" name="Rozstęp15"/>
    <protectedRange sqref="D119:I121" name="Rozstęp14"/>
    <protectedRange sqref="D116:I117" name="Rozstęp13"/>
    <protectedRange sqref="D109:I109" name="Rozstęp12"/>
    <protectedRange sqref="J78:M82" name="Rozstęp11"/>
    <protectedRange sqref="D82:I84" name="Rozstęp10"/>
    <protectedRange sqref="D79:I80" name="Rozstęp9"/>
    <protectedRange sqref="D72:I72" name="Rozstęp8"/>
    <protectedRange sqref="J41:M45" name="Rozstęp7"/>
    <protectedRange sqref="D45:I47" name="Rozstęp6"/>
    <protectedRange sqref="D42:I43" name="Rozstęp5"/>
    <protectedRange sqref="D35:I35" name="Rozstęp4"/>
    <protectedRange sqref="J4:M8" name="Rozstęp3"/>
    <protectedRange sqref="D8:I10" name="Rozstęp2"/>
    <protectedRange sqref="D4:I6" name="Rozstęp1"/>
  </protectedRanges>
  <mergeCells count="255">
    <mergeCell ref="B45:B47"/>
    <mergeCell ref="D45:I45"/>
    <mergeCell ref="D46:I46"/>
    <mergeCell ref="D47:I47"/>
    <mergeCell ref="J1:M1"/>
    <mergeCell ref="A2:B2"/>
    <mergeCell ref="J2:J3"/>
    <mergeCell ref="K2:K3"/>
    <mergeCell ref="L2:L3"/>
    <mergeCell ref="M2:M3"/>
    <mergeCell ref="A11:C12"/>
    <mergeCell ref="A13:C13"/>
    <mergeCell ref="D13:F13"/>
    <mergeCell ref="G13:I13"/>
    <mergeCell ref="A1:I1"/>
    <mergeCell ref="B14:B19"/>
    <mergeCell ref="J14:K18"/>
    <mergeCell ref="J19:K25"/>
    <mergeCell ref="B20:B25"/>
    <mergeCell ref="D4:I4"/>
    <mergeCell ref="B5:B6"/>
    <mergeCell ref="D5:I5"/>
    <mergeCell ref="D6:I6"/>
    <mergeCell ref="D7:I7"/>
    <mergeCell ref="B8:B10"/>
    <mergeCell ref="D8:I8"/>
    <mergeCell ref="D9:I9"/>
    <mergeCell ref="D10:I10"/>
    <mergeCell ref="D200:I200"/>
    <mergeCell ref="G50:I50"/>
    <mergeCell ref="B51:B56"/>
    <mergeCell ref="B63:B69"/>
    <mergeCell ref="A85:C86"/>
    <mergeCell ref="A87:C87"/>
    <mergeCell ref="D87:F87"/>
    <mergeCell ref="G87:I87"/>
    <mergeCell ref="B88:B93"/>
    <mergeCell ref="B100:B106"/>
    <mergeCell ref="B116:B117"/>
    <mergeCell ref="D116:I116"/>
    <mergeCell ref="D117:I117"/>
    <mergeCell ref="D118:I118"/>
    <mergeCell ref="B119:B121"/>
    <mergeCell ref="D119:I119"/>
    <mergeCell ref="B26:B32"/>
    <mergeCell ref="A73:B73"/>
    <mergeCell ref="D120:I120"/>
    <mergeCell ref="D121:I121"/>
    <mergeCell ref="J35:L35"/>
    <mergeCell ref="A36:B36"/>
    <mergeCell ref="A193:M193"/>
    <mergeCell ref="J194:M194"/>
    <mergeCell ref="A195:B195"/>
    <mergeCell ref="J195:J196"/>
    <mergeCell ref="K195:K196"/>
    <mergeCell ref="L195:L196"/>
    <mergeCell ref="M195:M196"/>
    <mergeCell ref="J38:M38"/>
    <mergeCell ref="A39:B39"/>
    <mergeCell ref="J39:J40"/>
    <mergeCell ref="K39:K40"/>
    <mergeCell ref="L39:L40"/>
    <mergeCell ref="M39:M40"/>
    <mergeCell ref="D41:I41"/>
    <mergeCell ref="A48:C49"/>
    <mergeCell ref="A50:C50"/>
    <mergeCell ref="D50:F50"/>
    <mergeCell ref="B42:B43"/>
    <mergeCell ref="D42:I42"/>
    <mergeCell ref="D43:I43"/>
    <mergeCell ref="D44:I44"/>
    <mergeCell ref="J72:L72"/>
    <mergeCell ref="J75:M75"/>
    <mergeCell ref="A76:B76"/>
    <mergeCell ref="J76:J77"/>
    <mergeCell ref="K76:K77"/>
    <mergeCell ref="L76:L77"/>
    <mergeCell ref="M76:M77"/>
    <mergeCell ref="J51:K55"/>
    <mergeCell ref="J56:K62"/>
    <mergeCell ref="B57:B62"/>
    <mergeCell ref="J74:K74"/>
    <mergeCell ref="J88:K92"/>
    <mergeCell ref="J93:K99"/>
    <mergeCell ref="B94:B99"/>
    <mergeCell ref="D78:I78"/>
    <mergeCell ref="B79:B80"/>
    <mergeCell ref="D79:I79"/>
    <mergeCell ref="D80:I80"/>
    <mergeCell ref="D81:I81"/>
    <mergeCell ref="B82:B84"/>
    <mergeCell ref="D82:I82"/>
    <mergeCell ref="D83:I83"/>
    <mergeCell ref="D84:I84"/>
    <mergeCell ref="J109:L109"/>
    <mergeCell ref="A110:B110"/>
    <mergeCell ref="J112:M112"/>
    <mergeCell ref="A113:B113"/>
    <mergeCell ref="J113:J114"/>
    <mergeCell ref="K113:K114"/>
    <mergeCell ref="L113:L114"/>
    <mergeCell ref="M113:M114"/>
    <mergeCell ref="D115:I115"/>
    <mergeCell ref="J111:K111"/>
    <mergeCell ref="A150:B150"/>
    <mergeCell ref="J150:J151"/>
    <mergeCell ref="K150:K151"/>
    <mergeCell ref="L150:L151"/>
    <mergeCell ref="M150:M151"/>
    <mergeCell ref="A122:C123"/>
    <mergeCell ref="A124:C124"/>
    <mergeCell ref="D124:F124"/>
    <mergeCell ref="G124:I124"/>
    <mergeCell ref="B125:B130"/>
    <mergeCell ref="J125:K129"/>
    <mergeCell ref="J130:K136"/>
    <mergeCell ref="B131:B136"/>
    <mergeCell ref="J148:K148"/>
    <mergeCell ref="B137:B143"/>
    <mergeCell ref="J146:L146"/>
    <mergeCell ref="A147:B147"/>
    <mergeCell ref="J149:M149"/>
    <mergeCell ref="A159:C160"/>
    <mergeCell ref="A161:C161"/>
    <mergeCell ref="D161:F161"/>
    <mergeCell ref="G161:I161"/>
    <mergeCell ref="B162:B167"/>
    <mergeCell ref="J162:K166"/>
    <mergeCell ref="J167:K173"/>
    <mergeCell ref="B168:B173"/>
    <mergeCell ref="D152:I152"/>
    <mergeCell ref="B153:B154"/>
    <mergeCell ref="D153:I153"/>
    <mergeCell ref="D154:I154"/>
    <mergeCell ref="D155:I155"/>
    <mergeCell ref="B156:B158"/>
    <mergeCell ref="D156:I156"/>
    <mergeCell ref="D157:I157"/>
    <mergeCell ref="D158:I158"/>
    <mergeCell ref="B198:B199"/>
    <mergeCell ref="D198:I198"/>
    <mergeCell ref="D199:I199"/>
    <mergeCell ref="B201:B203"/>
    <mergeCell ref="D201:I201"/>
    <mergeCell ref="D202:I202"/>
    <mergeCell ref="D203:I203"/>
    <mergeCell ref="B174:B180"/>
    <mergeCell ref="J183:L183"/>
    <mergeCell ref="A184:B184"/>
    <mergeCell ref="D189:E189"/>
    <mergeCell ref="F189:G189"/>
    <mergeCell ref="A229:B229"/>
    <mergeCell ref="B207:B212"/>
    <mergeCell ref="J207:K211"/>
    <mergeCell ref="J212:K218"/>
    <mergeCell ref="B213:B218"/>
    <mergeCell ref="A204:C205"/>
    <mergeCell ref="A206:C206"/>
    <mergeCell ref="D206:F206"/>
    <mergeCell ref="G206:I206"/>
    <mergeCell ref="A242:C243"/>
    <mergeCell ref="A244:C244"/>
    <mergeCell ref="D244:F244"/>
    <mergeCell ref="G244:I244"/>
    <mergeCell ref="B245:B250"/>
    <mergeCell ref="J245:K249"/>
    <mergeCell ref="J250:K256"/>
    <mergeCell ref="B251:B256"/>
    <mergeCell ref="B236:B237"/>
    <mergeCell ref="D236:I236"/>
    <mergeCell ref="D237:I237"/>
    <mergeCell ref="D238:I238"/>
    <mergeCell ref="B239:B241"/>
    <mergeCell ref="D239:I239"/>
    <mergeCell ref="D240:I240"/>
    <mergeCell ref="D241:I241"/>
    <mergeCell ref="A282:C282"/>
    <mergeCell ref="D282:F282"/>
    <mergeCell ref="G282:I282"/>
    <mergeCell ref="B283:B288"/>
    <mergeCell ref="J283:K287"/>
    <mergeCell ref="J288:K294"/>
    <mergeCell ref="B289:B294"/>
    <mergeCell ref="B257:B263"/>
    <mergeCell ref="J266:L266"/>
    <mergeCell ref="A267:B267"/>
    <mergeCell ref="J268:K268"/>
    <mergeCell ref="A269:M269"/>
    <mergeCell ref="J270:M270"/>
    <mergeCell ref="A306:B306"/>
    <mergeCell ref="D307:E307"/>
    <mergeCell ref="F307:G307"/>
    <mergeCell ref="A185:B185"/>
    <mergeCell ref="D186:E186"/>
    <mergeCell ref="F186:G186"/>
    <mergeCell ref="D187:E187"/>
    <mergeCell ref="F187:G187"/>
    <mergeCell ref="D188:E188"/>
    <mergeCell ref="F188:G188"/>
    <mergeCell ref="D190:E190"/>
    <mergeCell ref="F190:G190"/>
    <mergeCell ref="B295:B301"/>
    <mergeCell ref="B274:B275"/>
    <mergeCell ref="D274:I274"/>
    <mergeCell ref="D275:I275"/>
    <mergeCell ref="D276:I276"/>
    <mergeCell ref="B277:B279"/>
    <mergeCell ref="D277:I277"/>
    <mergeCell ref="D278:I278"/>
    <mergeCell ref="D279:I279"/>
    <mergeCell ref="A271:B271"/>
    <mergeCell ref="A305:B305"/>
    <mergeCell ref="A280:C281"/>
    <mergeCell ref="D308:E308"/>
    <mergeCell ref="F308:G308"/>
    <mergeCell ref="D309:E309"/>
    <mergeCell ref="F309:G309"/>
    <mergeCell ref="D310:E310"/>
    <mergeCell ref="F310:G310"/>
    <mergeCell ref="D311:E311"/>
    <mergeCell ref="F311:G311"/>
    <mergeCell ref="D191:E191"/>
    <mergeCell ref="F191:G191"/>
    <mergeCell ref="D192:E192"/>
    <mergeCell ref="F192:G192"/>
    <mergeCell ref="D273:I273"/>
    <mergeCell ref="D235:I235"/>
    <mergeCell ref="D197:I197"/>
    <mergeCell ref="A231:M231"/>
    <mergeCell ref="J232:M232"/>
    <mergeCell ref="A233:B233"/>
    <mergeCell ref="J233:J234"/>
    <mergeCell ref="K233:K234"/>
    <mergeCell ref="L233:L234"/>
    <mergeCell ref="M233:M234"/>
    <mergeCell ref="B219:B225"/>
    <mergeCell ref="J228:L228"/>
    <mergeCell ref="K311:L311"/>
    <mergeCell ref="K312:L312"/>
    <mergeCell ref="K313:L313"/>
    <mergeCell ref="K186:M186"/>
    <mergeCell ref="K188:L188"/>
    <mergeCell ref="K189:L189"/>
    <mergeCell ref="K190:L190"/>
    <mergeCell ref="K191:L191"/>
    <mergeCell ref="K192:L192"/>
    <mergeCell ref="K307:M307"/>
    <mergeCell ref="K309:L309"/>
    <mergeCell ref="K310:L310"/>
    <mergeCell ref="J304:L304"/>
    <mergeCell ref="J271:J272"/>
    <mergeCell ref="K271:K272"/>
    <mergeCell ref="L271:L272"/>
    <mergeCell ref="M271:M272"/>
    <mergeCell ref="J230:K230"/>
  </mergeCells>
  <dataValidations count="1">
    <dataValidation type="list" allowBlank="1" showInputMessage="1" showErrorMessage="1" sqref="D4 D197 D273 D235" xr:uid="{00000000-0002-0000-0300-000000000000}">
      <formula1>"300,200,100"</formula1>
    </dataValidation>
  </dataValidations>
  <pageMargins left="0.7" right="0.7" top="0.75" bottom="0.75" header="0.3" footer="0.3"/>
  <pageSetup paperSize="9" scale="39" orientation="landscape" r:id="rId1"/>
  <rowBreaks count="7" manualBreakCount="7">
    <brk id="36" max="16383" man="1"/>
    <brk id="74" max="16383" man="1"/>
    <brk id="111" max="16383" man="1"/>
    <brk id="148" max="16383" man="1"/>
    <brk id="192" max="16383" man="1"/>
    <brk id="230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instrukcja</vt:lpstr>
      <vt:lpstr>wzór 1</vt:lpstr>
      <vt:lpstr>wzór 2</vt:lpstr>
      <vt:lpstr>wzór 3</vt:lpstr>
      <vt:lpstr>'wzór 1'!Obszar_wydruku</vt:lpstr>
      <vt:lpstr>'wzór 2'!Obszar_wydruku</vt:lpstr>
      <vt:lpstr>'wzór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udetyniecka</dc:creator>
  <cp:lastModifiedBy>Urszula Pakulska</cp:lastModifiedBy>
  <cp:lastPrinted>2019-09-12T12:36:59Z</cp:lastPrinted>
  <dcterms:created xsi:type="dcterms:W3CDTF">2015-06-05T18:17:20Z</dcterms:created>
  <dcterms:modified xsi:type="dcterms:W3CDTF">2020-03-27T08:43:24Z</dcterms:modified>
</cp:coreProperties>
</file>